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williams\Documents\Ops Reference Material\Admin\Project Management\NHCAA\"/>
    </mc:Choice>
  </mc:AlternateContent>
  <bookViews>
    <workbookView xWindow="0" yWindow="0" windowWidth="23040" windowHeight="9405"/>
  </bookViews>
  <sheets>
    <sheet name="Instruction " sheetId="4" r:id="rId1"/>
    <sheet name="Cluster Analysis Example" sheetId="6" r:id="rId2"/>
    <sheet name="Excel Solver Result" sheetId="3" r:id="rId3"/>
    <sheet name="Cluster Analysis Template" sheetId="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7" l="1"/>
  <c r="F5" i="7"/>
  <c r="H5" i="7" s="1"/>
  <c r="I5" i="7" s="1"/>
  <c r="E5" i="7"/>
  <c r="G4" i="7"/>
  <c r="F4" i="7"/>
  <c r="E4" i="7"/>
  <c r="H4" i="7" s="1"/>
  <c r="I4" i="7" s="1"/>
  <c r="G3" i="7"/>
  <c r="F3" i="7"/>
  <c r="H3" i="7" s="1"/>
  <c r="I3" i="7" s="1"/>
  <c r="E3" i="7"/>
  <c r="G2" i="7"/>
  <c r="H2" i="7" s="1"/>
  <c r="I2" i="7" s="1"/>
  <c r="F2" i="7"/>
  <c r="E2" i="7"/>
  <c r="L5" i="7" l="1"/>
  <c r="L5" i="6"/>
  <c r="I2" i="6" l="1"/>
  <c r="H2" i="6"/>
  <c r="E2" i="6"/>
  <c r="F2" i="6"/>
  <c r="G101" i="6" l="1"/>
  <c r="F101" i="6"/>
  <c r="E101" i="6"/>
  <c r="G100" i="6"/>
  <c r="F100" i="6"/>
  <c r="E100" i="6"/>
  <c r="G99" i="6"/>
  <c r="F99" i="6"/>
  <c r="E99" i="6"/>
  <c r="G35" i="6"/>
  <c r="F35" i="6"/>
  <c r="E35" i="6"/>
  <c r="H35" i="6" s="1"/>
  <c r="I35" i="6" s="1"/>
  <c r="G98" i="6"/>
  <c r="F98" i="6"/>
  <c r="E98" i="6"/>
  <c r="G97" i="6"/>
  <c r="F97" i="6"/>
  <c r="E97" i="6"/>
  <c r="G96" i="6"/>
  <c r="F96" i="6"/>
  <c r="E96" i="6"/>
  <c r="G95" i="6"/>
  <c r="F95" i="6"/>
  <c r="E95" i="6"/>
  <c r="H95" i="6" s="1"/>
  <c r="I95" i="6" s="1"/>
  <c r="G34" i="6"/>
  <c r="F34" i="6"/>
  <c r="E34" i="6"/>
  <c r="G94" i="6"/>
  <c r="F94" i="6"/>
  <c r="E94" i="6"/>
  <c r="G93" i="6"/>
  <c r="F93" i="6"/>
  <c r="E93" i="6"/>
  <c r="G92" i="6"/>
  <c r="F92" i="6"/>
  <c r="E92" i="6"/>
  <c r="G33" i="6"/>
  <c r="F33" i="6"/>
  <c r="E33" i="6"/>
  <c r="G91" i="6"/>
  <c r="F91" i="6"/>
  <c r="E91" i="6"/>
  <c r="G90" i="6"/>
  <c r="F90" i="6"/>
  <c r="E90" i="6"/>
  <c r="G89" i="6"/>
  <c r="F89" i="6"/>
  <c r="E89" i="6"/>
  <c r="H89" i="6" s="1"/>
  <c r="I89" i="6" s="1"/>
  <c r="G88" i="6"/>
  <c r="F88" i="6"/>
  <c r="E88" i="6"/>
  <c r="G32" i="6"/>
  <c r="F32" i="6"/>
  <c r="E32" i="6"/>
  <c r="G87" i="6"/>
  <c r="F87" i="6"/>
  <c r="E87" i="6"/>
  <c r="G31" i="6"/>
  <c r="F31" i="6"/>
  <c r="E31" i="6"/>
  <c r="G86" i="6"/>
  <c r="F86" i="6"/>
  <c r="E86" i="6"/>
  <c r="G30" i="6"/>
  <c r="F30" i="6"/>
  <c r="E30" i="6"/>
  <c r="G29" i="6"/>
  <c r="F29" i="6"/>
  <c r="E29" i="6"/>
  <c r="G85" i="6"/>
  <c r="F85" i="6"/>
  <c r="E85" i="6"/>
  <c r="G28" i="6"/>
  <c r="F28" i="6"/>
  <c r="E28" i="6"/>
  <c r="G84" i="6"/>
  <c r="F84" i="6"/>
  <c r="E84" i="6"/>
  <c r="G83" i="6"/>
  <c r="F83" i="6"/>
  <c r="E83" i="6"/>
  <c r="G82" i="6"/>
  <c r="F82" i="6"/>
  <c r="E82" i="6"/>
  <c r="G81" i="6"/>
  <c r="F81" i="6"/>
  <c r="E81" i="6"/>
  <c r="G80" i="6"/>
  <c r="F80" i="6"/>
  <c r="E80" i="6"/>
  <c r="G79" i="6"/>
  <c r="F79" i="6"/>
  <c r="E79" i="6"/>
  <c r="G27" i="6"/>
  <c r="F27" i="6"/>
  <c r="E27" i="6"/>
  <c r="G78" i="6"/>
  <c r="F78" i="6"/>
  <c r="E78" i="6"/>
  <c r="G77" i="6"/>
  <c r="F77" i="6"/>
  <c r="E77" i="6"/>
  <c r="G76" i="6"/>
  <c r="F76" i="6"/>
  <c r="E76" i="6"/>
  <c r="G26" i="6"/>
  <c r="F26" i="6"/>
  <c r="E26" i="6"/>
  <c r="G25" i="6"/>
  <c r="F25" i="6"/>
  <c r="E25" i="6"/>
  <c r="G75" i="6"/>
  <c r="F75" i="6"/>
  <c r="E75" i="6"/>
  <c r="G74" i="6"/>
  <c r="F74" i="6"/>
  <c r="E74" i="6"/>
  <c r="G73" i="6"/>
  <c r="F73" i="6"/>
  <c r="E73" i="6"/>
  <c r="G24" i="6"/>
  <c r="F24" i="6"/>
  <c r="E24" i="6"/>
  <c r="G72" i="6"/>
  <c r="F72" i="6"/>
  <c r="E72" i="6"/>
  <c r="G71" i="6"/>
  <c r="F71" i="6"/>
  <c r="E71" i="6"/>
  <c r="G70" i="6"/>
  <c r="F70" i="6"/>
  <c r="E70" i="6"/>
  <c r="G69" i="6"/>
  <c r="F69" i="6"/>
  <c r="E69" i="6"/>
  <c r="G23" i="6"/>
  <c r="F23" i="6"/>
  <c r="E23" i="6"/>
  <c r="G22" i="6"/>
  <c r="F22" i="6"/>
  <c r="E22" i="6"/>
  <c r="G21" i="6"/>
  <c r="F21" i="6"/>
  <c r="H21" i="6" s="1"/>
  <c r="I21" i="6" s="1"/>
  <c r="E21" i="6"/>
  <c r="G68" i="6"/>
  <c r="F68" i="6"/>
  <c r="E68" i="6"/>
  <c r="G20" i="6"/>
  <c r="F20" i="6"/>
  <c r="E20" i="6"/>
  <c r="G19" i="6"/>
  <c r="F19" i="6"/>
  <c r="E19" i="6"/>
  <c r="G67" i="6"/>
  <c r="F67" i="6"/>
  <c r="E67" i="6"/>
  <c r="G66" i="6"/>
  <c r="F66" i="6"/>
  <c r="E66" i="6"/>
  <c r="G18" i="6"/>
  <c r="F18" i="6"/>
  <c r="H18" i="6" s="1"/>
  <c r="I18" i="6" s="1"/>
  <c r="E18" i="6"/>
  <c r="G65" i="6"/>
  <c r="F65" i="6"/>
  <c r="E65" i="6"/>
  <c r="G17" i="6"/>
  <c r="F17" i="6"/>
  <c r="E17" i="6"/>
  <c r="G16" i="6"/>
  <c r="F16" i="6"/>
  <c r="E16" i="6"/>
  <c r="G64" i="6"/>
  <c r="F64" i="6"/>
  <c r="H64" i="6" s="1"/>
  <c r="I64" i="6" s="1"/>
  <c r="E64" i="6"/>
  <c r="G63" i="6"/>
  <c r="F63" i="6"/>
  <c r="E63" i="6"/>
  <c r="G2" i="6"/>
  <c r="G62" i="6"/>
  <c r="F62" i="6"/>
  <c r="E62" i="6"/>
  <c r="G61" i="6"/>
  <c r="F61" i="6"/>
  <c r="E61" i="6"/>
  <c r="G60" i="6"/>
  <c r="F60" i="6"/>
  <c r="E60" i="6"/>
  <c r="G59" i="6"/>
  <c r="F59" i="6"/>
  <c r="E59" i="6"/>
  <c r="G15" i="6"/>
  <c r="F15" i="6"/>
  <c r="E15" i="6"/>
  <c r="G14" i="6"/>
  <c r="F14" i="6"/>
  <c r="E14" i="6"/>
  <c r="G58" i="6"/>
  <c r="F58" i="6"/>
  <c r="E58" i="6"/>
  <c r="G57" i="6"/>
  <c r="F57" i="6"/>
  <c r="E57" i="6"/>
  <c r="G56" i="6"/>
  <c r="F56" i="6"/>
  <c r="E56" i="6"/>
  <c r="G55" i="6"/>
  <c r="F55" i="6"/>
  <c r="E55" i="6"/>
  <c r="G13" i="6"/>
  <c r="F13" i="6"/>
  <c r="E13" i="6"/>
  <c r="G54" i="6"/>
  <c r="F54" i="6"/>
  <c r="E54" i="6"/>
  <c r="G12" i="6"/>
  <c r="F12" i="6"/>
  <c r="E12" i="6"/>
  <c r="G53" i="6"/>
  <c r="F53" i="6"/>
  <c r="E53" i="6"/>
  <c r="G11" i="6"/>
  <c r="F11" i="6"/>
  <c r="E11" i="6"/>
  <c r="G52" i="6"/>
  <c r="F52" i="6"/>
  <c r="E52" i="6"/>
  <c r="G51" i="6"/>
  <c r="F51" i="6"/>
  <c r="E51" i="6"/>
  <c r="G10" i="6"/>
  <c r="F10" i="6"/>
  <c r="E10" i="6"/>
  <c r="G9" i="6"/>
  <c r="F9" i="6"/>
  <c r="E9" i="6"/>
  <c r="G50" i="6"/>
  <c r="F50" i="6"/>
  <c r="E50" i="6"/>
  <c r="G8" i="6"/>
  <c r="F8" i="6"/>
  <c r="E8" i="6"/>
  <c r="G7" i="6"/>
  <c r="F7" i="6"/>
  <c r="E7" i="6"/>
  <c r="G49" i="6"/>
  <c r="F49" i="6"/>
  <c r="E49" i="6"/>
  <c r="G48" i="6"/>
  <c r="F48" i="6"/>
  <c r="E48" i="6"/>
  <c r="G47" i="6"/>
  <c r="F47" i="6"/>
  <c r="E47" i="6"/>
  <c r="G6" i="6"/>
  <c r="F6" i="6"/>
  <c r="E6" i="6"/>
  <c r="G46" i="6"/>
  <c r="F46" i="6"/>
  <c r="E46" i="6"/>
  <c r="G45" i="6"/>
  <c r="F45" i="6"/>
  <c r="E45" i="6"/>
  <c r="G5" i="6"/>
  <c r="F5" i="6"/>
  <c r="E5" i="6"/>
  <c r="G44" i="6"/>
  <c r="F44" i="6"/>
  <c r="E44" i="6"/>
  <c r="G43" i="6"/>
  <c r="F43" i="6"/>
  <c r="E43" i="6"/>
  <c r="G42" i="6"/>
  <c r="F42" i="6"/>
  <c r="E42" i="6"/>
  <c r="G41" i="6"/>
  <c r="F41" i="6"/>
  <c r="E41" i="6"/>
  <c r="G40" i="6"/>
  <c r="F40" i="6"/>
  <c r="E40" i="6"/>
  <c r="G4" i="6"/>
  <c r="F4" i="6"/>
  <c r="E4" i="6"/>
  <c r="G39" i="6"/>
  <c r="F39" i="6"/>
  <c r="E39" i="6"/>
  <c r="G3" i="6"/>
  <c r="F3" i="6"/>
  <c r="E3" i="6"/>
  <c r="G38" i="6"/>
  <c r="F38" i="6"/>
  <c r="E38" i="6"/>
  <c r="G37" i="6"/>
  <c r="F37" i="6"/>
  <c r="E37" i="6"/>
  <c r="G36" i="6"/>
  <c r="F36" i="6"/>
  <c r="E36" i="6"/>
  <c r="H81" i="6" l="1"/>
  <c r="I81" i="6" s="1"/>
  <c r="H82" i="6"/>
  <c r="I82" i="6" s="1"/>
  <c r="H31" i="6"/>
  <c r="I31" i="6" s="1"/>
  <c r="H33" i="6"/>
  <c r="I33" i="6" s="1"/>
  <c r="H63" i="6"/>
  <c r="I63" i="6" s="1"/>
  <c r="H26" i="6"/>
  <c r="I26" i="6" s="1"/>
  <c r="H57" i="6"/>
  <c r="I57" i="6" s="1"/>
  <c r="H17" i="6"/>
  <c r="I17" i="6" s="1"/>
  <c r="H36" i="6"/>
  <c r="I36" i="6" s="1"/>
  <c r="H39" i="6"/>
  <c r="I39" i="6" s="1"/>
  <c r="H42" i="6"/>
  <c r="I42" i="6" s="1"/>
  <c r="H45" i="6"/>
  <c r="I45" i="6" s="1"/>
  <c r="H48" i="6"/>
  <c r="I48" i="6" s="1"/>
  <c r="H50" i="6"/>
  <c r="I50" i="6" s="1"/>
  <c r="H52" i="6"/>
  <c r="I52" i="6" s="1"/>
  <c r="H54" i="6"/>
  <c r="I54" i="6" s="1"/>
  <c r="H72" i="6"/>
  <c r="I72" i="6" s="1"/>
  <c r="H75" i="6"/>
  <c r="I75" i="6" s="1"/>
  <c r="H92" i="6"/>
  <c r="I92" i="6" s="1"/>
  <c r="H59" i="6"/>
  <c r="I59" i="6" s="1"/>
  <c r="H66" i="6"/>
  <c r="I66" i="6" s="1"/>
  <c r="H67" i="6"/>
  <c r="I67" i="6" s="1"/>
  <c r="H70" i="6"/>
  <c r="I70" i="6" s="1"/>
  <c r="H73" i="6"/>
  <c r="I73" i="6" s="1"/>
  <c r="H80" i="6"/>
  <c r="I80" i="6" s="1"/>
  <c r="H29" i="6"/>
  <c r="I29" i="6" s="1"/>
  <c r="H30" i="6"/>
  <c r="I30" i="6" s="1"/>
  <c r="H38" i="6"/>
  <c r="I38" i="6" s="1"/>
  <c r="H40" i="6"/>
  <c r="I40" i="6" s="1"/>
  <c r="H44" i="6"/>
  <c r="I44" i="6" s="1"/>
  <c r="H6" i="6"/>
  <c r="I6" i="6" s="1"/>
  <c r="H7" i="6"/>
  <c r="I7" i="6" s="1"/>
  <c r="H10" i="6"/>
  <c r="I10" i="6" s="1"/>
  <c r="H53" i="6"/>
  <c r="I53" i="6" s="1"/>
  <c r="H55" i="6"/>
  <c r="I55" i="6" s="1"/>
  <c r="H24" i="6"/>
  <c r="I24" i="6" s="1"/>
  <c r="H27" i="6"/>
  <c r="I27" i="6" s="1"/>
  <c r="H85" i="6"/>
  <c r="I85" i="6" s="1"/>
  <c r="H91" i="6"/>
  <c r="I91" i="6" s="1"/>
  <c r="H96" i="6"/>
  <c r="I96" i="6" s="1"/>
  <c r="H97" i="6"/>
  <c r="I97" i="6" s="1"/>
  <c r="H56" i="6"/>
  <c r="I56" i="6" s="1"/>
  <c r="H16" i="6"/>
  <c r="I16" i="6" s="1"/>
  <c r="H71" i="6"/>
  <c r="I71" i="6" s="1"/>
  <c r="H25" i="6"/>
  <c r="I25" i="6" s="1"/>
  <c r="H79" i="6"/>
  <c r="I79" i="6" s="1"/>
  <c r="H86" i="6"/>
  <c r="I86" i="6" s="1"/>
  <c r="H90" i="6"/>
  <c r="I90" i="6" s="1"/>
  <c r="H98" i="6"/>
  <c r="I98" i="6" s="1"/>
  <c r="H37" i="6"/>
  <c r="I37" i="6" s="1"/>
  <c r="H3" i="6"/>
  <c r="I3" i="6" s="1"/>
  <c r="H4" i="6"/>
  <c r="I4" i="6" s="1"/>
  <c r="H41" i="6"/>
  <c r="I41" i="6" s="1"/>
  <c r="H43" i="6"/>
  <c r="I43" i="6" s="1"/>
  <c r="H5" i="6"/>
  <c r="I5" i="6" s="1"/>
  <c r="H46" i="6"/>
  <c r="I46" i="6" s="1"/>
  <c r="H47" i="6"/>
  <c r="I47" i="6" s="1"/>
  <c r="H49" i="6"/>
  <c r="I49" i="6" s="1"/>
  <c r="H8" i="6"/>
  <c r="I8" i="6" s="1"/>
  <c r="H9" i="6"/>
  <c r="I9" i="6" s="1"/>
  <c r="H51" i="6"/>
  <c r="I51" i="6" s="1"/>
  <c r="H11" i="6"/>
  <c r="I11" i="6" s="1"/>
  <c r="H12" i="6"/>
  <c r="I12" i="6" s="1"/>
  <c r="H13" i="6"/>
  <c r="I13" i="6" s="1"/>
  <c r="H15" i="6"/>
  <c r="I15" i="6" s="1"/>
  <c r="H61" i="6"/>
  <c r="I61" i="6" s="1"/>
  <c r="H19" i="6"/>
  <c r="I19" i="6" s="1"/>
  <c r="H20" i="6"/>
  <c r="I20" i="6" s="1"/>
  <c r="H69" i="6"/>
  <c r="I69" i="6" s="1"/>
  <c r="H78" i="6"/>
  <c r="I78" i="6" s="1"/>
  <c r="H83" i="6"/>
  <c r="I83" i="6" s="1"/>
  <c r="H84" i="6"/>
  <c r="I84" i="6" s="1"/>
  <c r="H88" i="6"/>
  <c r="I88" i="6" s="1"/>
  <c r="H93" i="6"/>
  <c r="I93" i="6" s="1"/>
  <c r="H94" i="6"/>
  <c r="I94" i="6" s="1"/>
  <c r="H101" i="6"/>
  <c r="I101" i="6" s="1"/>
  <c r="H58" i="6"/>
  <c r="I58" i="6" s="1"/>
  <c r="H14" i="6"/>
  <c r="I14" i="6" s="1"/>
  <c r="H62" i="6"/>
  <c r="I62" i="6" s="1"/>
  <c r="H68" i="6"/>
  <c r="I68" i="6" s="1"/>
  <c r="H23" i="6"/>
  <c r="I23" i="6" s="1"/>
  <c r="H76" i="6"/>
  <c r="I76" i="6" s="1"/>
  <c r="H77" i="6"/>
  <c r="I77" i="6" s="1"/>
  <c r="H28" i="6"/>
  <c r="I28" i="6" s="1"/>
  <c r="H87" i="6"/>
  <c r="I87" i="6" s="1"/>
  <c r="H32" i="6"/>
  <c r="I32" i="6" s="1"/>
  <c r="H34" i="6"/>
  <c r="I34" i="6" s="1"/>
  <c r="H99" i="6"/>
  <c r="I99" i="6" s="1"/>
  <c r="H100" i="6"/>
  <c r="I100" i="6" s="1"/>
  <c r="H60" i="6"/>
  <c r="I60" i="6" s="1"/>
  <c r="H65" i="6"/>
  <c r="I65" i="6" s="1"/>
  <c r="H22" i="6"/>
  <c r="I22" i="6" s="1"/>
  <c r="H74" i="6"/>
  <c r="I74" i="6" s="1"/>
</calcChain>
</file>

<file path=xl/sharedStrings.xml><?xml version="1.0" encoding="utf-8"?>
<sst xmlns="http://schemas.openxmlformats.org/spreadsheetml/2006/main" count="207" uniqueCount="185">
  <si>
    <t>Provider ID</t>
  </si>
  <si>
    <t>Payment  Per Bene</t>
  </si>
  <si>
    <t>Avg. Age of Benes</t>
  </si>
  <si>
    <t>ID_646096</t>
  </si>
  <si>
    <t>ID_117056</t>
  </si>
  <si>
    <t>ID_282206</t>
  </si>
  <si>
    <t>ID_101716</t>
  </si>
  <si>
    <t>ID_803756</t>
  </si>
  <si>
    <t>ID_683709</t>
  </si>
  <si>
    <t>ID_435156</t>
  </si>
  <si>
    <t>ID_895138</t>
  </si>
  <si>
    <t>ID_761090</t>
  </si>
  <si>
    <t>ID_669911</t>
  </si>
  <si>
    <t>ID_365846</t>
  </si>
  <si>
    <t>ID_273953</t>
  </si>
  <si>
    <t>ID_916080</t>
  </si>
  <si>
    <t>ID_849495</t>
  </si>
  <si>
    <t>ID_306931</t>
  </si>
  <si>
    <t>ID_319060</t>
  </si>
  <si>
    <t>ID_656054</t>
  </si>
  <si>
    <t>ID_674144</t>
  </si>
  <si>
    <t>ID_186871</t>
  </si>
  <si>
    <t>ID_900197</t>
  </si>
  <si>
    <t>ID_243834</t>
  </si>
  <si>
    <t>ID_129149</t>
  </si>
  <si>
    <t>ID_473715</t>
  </si>
  <si>
    <t>ID_869811</t>
  </si>
  <si>
    <t>ID_690316</t>
  </si>
  <si>
    <t>ID_179743</t>
  </si>
  <si>
    <t>ID_158377</t>
  </si>
  <si>
    <t>ID_744767</t>
  </si>
  <si>
    <t>ID_794521</t>
  </si>
  <si>
    <t>ID_550162</t>
  </si>
  <si>
    <t>ID_456245</t>
  </si>
  <si>
    <t>ID_252071</t>
  </si>
  <si>
    <t>ID_849984</t>
  </si>
  <si>
    <t>ID_269983</t>
  </si>
  <si>
    <t>ID_543543</t>
  </si>
  <si>
    <t>ID_971608</t>
  </si>
  <si>
    <t>ID_980487</t>
  </si>
  <si>
    <t>ID_934552</t>
  </si>
  <si>
    <t>ID_978757</t>
  </si>
  <si>
    <t>ID_829373</t>
  </si>
  <si>
    <t>ID_365774</t>
  </si>
  <si>
    <t>ID_119803</t>
  </si>
  <si>
    <t>ID_783436</t>
  </si>
  <si>
    <t>ID_854948</t>
  </si>
  <si>
    <t>ID_121221</t>
  </si>
  <si>
    <t>ID_610279</t>
  </si>
  <si>
    <t>ID_871129</t>
  </si>
  <si>
    <t>ID_802822</t>
  </si>
  <si>
    <t>ID_661089</t>
  </si>
  <si>
    <t>ID_853948</t>
  </si>
  <si>
    <t>ID_472611</t>
  </si>
  <si>
    <t>ID_855948</t>
  </si>
  <si>
    <t>ID_158539</t>
  </si>
  <si>
    <t>ID_737783</t>
  </si>
  <si>
    <t>ID_490834</t>
  </si>
  <si>
    <t>ID_691240</t>
  </si>
  <si>
    <t>ID_636656</t>
  </si>
  <si>
    <t>ID_482392</t>
  </si>
  <si>
    <t>ID_288202</t>
  </si>
  <si>
    <t>ID_479429</t>
  </si>
  <si>
    <t>ID_878116</t>
  </si>
  <si>
    <t>ID_347827</t>
  </si>
  <si>
    <t>ID_124885</t>
  </si>
  <si>
    <t>ID_896738</t>
  </si>
  <si>
    <t>ID_757943</t>
  </si>
  <si>
    <t>ID_545940</t>
  </si>
  <si>
    <t>ID_419663</t>
  </si>
  <si>
    <t>ID_253829</t>
  </si>
  <si>
    <t>ID_573433</t>
  </si>
  <si>
    <t>ID_531809</t>
  </si>
  <si>
    <t>ID_465132</t>
  </si>
  <si>
    <t>ID_878617</t>
  </si>
  <si>
    <t>ID_317036</t>
  </si>
  <si>
    <t>ID_992152</t>
  </si>
  <si>
    <t>ID_172656</t>
  </si>
  <si>
    <t>ID_704678</t>
  </si>
  <si>
    <t>ID_519342</t>
  </si>
  <si>
    <t>ID_234546</t>
  </si>
  <si>
    <t>ID_579223</t>
  </si>
  <si>
    <t>ID_821466</t>
  </si>
  <si>
    <t>ID_638763</t>
  </si>
  <si>
    <t>ID_453117</t>
  </si>
  <si>
    <t>ID_513905</t>
  </si>
  <si>
    <t>ID_740245</t>
  </si>
  <si>
    <t>ID_978616</t>
  </si>
  <si>
    <t>ID_899998</t>
  </si>
  <si>
    <t>ID_485068</t>
  </si>
  <si>
    <t>ID_998581</t>
  </si>
  <si>
    <t>ID_846546</t>
  </si>
  <si>
    <t>ID_855506</t>
  </si>
  <si>
    <t>ID_440887</t>
  </si>
  <si>
    <t>ID_791822</t>
  </si>
  <si>
    <t>ID_751682</t>
  </si>
  <si>
    <t>ID_173919</t>
  </si>
  <si>
    <t>ID_281160</t>
  </si>
  <si>
    <t>ID_107450</t>
  </si>
  <si>
    <t>ID_871960</t>
  </si>
  <si>
    <t>ID_995731</t>
  </si>
  <si>
    <t>ID_645514</t>
  </si>
  <si>
    <t>ID_746221</t>
  </si>
  <si>
    <t>Index</t>
  </si>
  <si>
    <t>Distance to CENTROID 1</t>
  </si>
  <si>
    <t>Distance to CENTROID 2</t>
  </si>
  <si>
    <t>Distance to CENTROID 3</t>
  </si>
  <si>
    <t>CLASS</t>
  </si>
  <si>
    <t xml:space="preserve">Minimum Distance </t>
  </si>
  <si>
    <t>Cluster Center 1</t>
  </si>
  <si>
    <t>Cluster Center 2</t>
  </si>
  <si>
    <t>Cluster Center 3</t>
  </si>
  <si>
    <t>Sum of Minimum Distance</t>
  </si>
  <si>
    <t>Microsoft Excel 15.0 Answer Report</t>
  </si>
  <si>
    <t>Worksheet: [Techniques in Excel v01.xlsx]Cluster Analysis</t>
  </si>
  <si>
    <t>Report Created: 11/6/2016 5:08:12 PM</t>
  </si>
  <si>
    <t>Result: Solver has converged to the current solution.  All Constraints are satisfied.</t>
  </si>
  <si>
    <t>Solver Engine</t>
  </si>
  <si>
    <t>Engine: GRG Nonlinear</t>
  </si>
  <si>
    <t>Solution Time: 0.249 Seconds.</t>
  </si>
  <si>
    <t>Iterations: 25 Subproblems: 0</t>
  </si>
  <si>
    <t>Solver Options</t>
  </si>
  <si>
    <t>Max Time Unlimited,  Iterations Unlimited, Precision 0.000001</t>
  </si>
  <si>
    <t xml:space="preserve"> Convergence 0.0001, Population Size 100, Random Seed 0, Derivatives Central</t>
  </si>
  <si>
    <t>Max Subproblems Unlimited, Max Integer Sols Unlimited, Integer Tolerance 1%, Assume NonNegative</t>
  </si>
  <si>
    <t>Objective Cell (Min)</t>
  </si>
  <si>
    <t>Cell</t>
  </si>
  <si>
    <t>Name</t>
  </si>
  <si>
    <t>Original Value</t>
  </si>
  <si>
    <t>Final Value</t>
  </si>
  <si>
    <t>$K$102</t>
  </si>
  <si>
    <t xml:space="preserve">Sum of Minimum Distance Minimum Distance </t>
  </si>
  <si>
    <t>Variable Cells</t>
  </si>
  <si>
    <t>Integer</t>
  </si>
  <si>
    <t>$L$2</t>
  </si>
  <si>
    <t>Cluster1 Cluster Center 1</t>
  </si>
  <si>
    <t>Contin</t>
  </si>
  <si>
    <t>$M$2</t>
  </si>
  <si>
    <t>Cluster1</t>
  </si>
  <si>
    <t>$N$2</t>
  </si>
  <si>
    <t>Cluster1 Cluster Center 2</t>
  </si>
  <si>
    <t>$O$2</t>
  </si>
  <si>
    <t>$P$2</t>
  </si>
  <si>
    <t>Cluster1 Cluster Center 3</t>
  </si>
  <si>
    <t>$Q$2</t>
  </si>
  <si>
    <t>Constraints</t>
  </si>
  <si>
    <t>NONE</t>
  </si>
  <si>
    <t>Cluster Analysis</t>
  </si>
  <si>
    <r>
      <t>Ø</t>
    </r>
    <r>
      <rPr>
        <sz val="7"/>
        <color theme="1"/>
        <rFont val="Times New Roman"/>
        <family val="1"/>
      </rPr>
      <t xml:space="preserve">  </t>
    </r>
    <r>
      <rPr>
        <sz val="10"/>
        <color rgb="FF000000"/>
        <rFont val="Times New Roman"/>
        <family val="1"/>
      </rPr>
      <t>Summarize the descriptive statistics of the clusters, including the mean value (centroid) of each cluster</t>
    </r>
  </si>
  <si>
    <r>
      <t>Ø</t>
    </r>
    <r>
      <rPr>
        <sz val="7"/>
        <color theme="1"/>
        <rFont val="Times New Roman"/>
        <family val="1"/>
      </rPr>
      <t xml:space="preserve">  </t>
    </r>
    <r>
      <rPr>
        <sz val="10"/>
        <color rgb="FF000000"/>
        <rFont val="Times New Roman"/>
        <family val="1"/>
      </rPr>
      <t>Diverse types of variables can be used to cluster the data, for example, in healthcare claims data some of the indicators that can be included are:</t>
    </r>
  </si>
  <si>
    <r>
      <t>o</t>
    </r>
    <r>
      <rPr>
        <sz val="7"/>
        <color theme="1"/>
        <rFont val="Times New Roman"/>
        <family val="1"/>
      </rPr>
      <t xml:space="preserve">   </t>
    </r>
    <r>
      <rPr>
        <sz val="10"/>
        <color rgb="FF000000"/>
        <rFont val="Times New Roman"/>
        <family val="1"/>
      </rPr>
      <t>Procedure codes</t>
    </r>
  </si>
  <si>
    <r>
      <t>o</t>
    </r>
    <r>
      <rPr>
        <sz val="7"/>
        <color theme="1"/>
        <rFont val="Times New Roman"/>
        <family val="1"/>
      </rPr>
      <t xml:space="preserve">   </t>
    </r>
    <r>
      <rPr>
        <sz val="10"/>
        <color rgb="FF000000"/>
        <rFont val="Times New Roman"/>
        <family val="1"/>
      </rPr>
      <t xml:space="preserve">Place of service </t>
    </r>
  </si>
  <si>
    <r>
      <t>o</t>
    </r>
    <r>
      <rPr>
        <sz val="7"/>
        <color theme="1"/>
        <rFont val="Times New Roman"/>
        <family val="1"/>
      </rPr>
      <t xml:space="preserve">   </t>
    </r>
    <r>
      <rPr>
        <sz val="10"/>
        <color rgb="FF000000"/>
        <rFont val="Times New Roman"/>
        <family val="1"/>
      </rPr>
      <t>Payment amount</t>
    </r>
  </si>
  <si>
    <r>
      <t>Ø</t>
    </r>
    <r>
      <rPr>
        <sz val="7"/>
        <color theme="1"/>
        <rFont val="Times New Roman"/>
        <family val="1"/>
      </rPr>
      <t xml:space="preserve">  </t>
    </r>
    <r>
      <rPr>
        <sz val="10"/>
        <color rgb="FF000000"/>
        <rFont val="Times New Roman"/>
        <family val="1"/>
      </rPr>
      <t>Understanding the data is essential because not all potential indicators will be informative in clustering the data properly, and using the most fitting indicators will reduce misclassification</t>
    </r>
  </si>
  <si>
    <t>Step 1:</t>
  </si>
  <si>
    <t xml:space="preserve">Step 2: </t>
  </si>
  <si>
    <t>Step 3:</t>
  </si>
  <si>
    <t>Step 4:</t>
  </si>
  <si>
    <t xml:space="preserve">Step 5: </t>
  </si>
  <si>
    <r>
      <t>•</t>
    </r>
    <r>
      <rPr>
        <sz val="7"/>
        <color rgb="FF000000"/>
        <rFont val="Times New Roman"/>
        <family val="1"/>
      </rPr>
      <t xml:space="preserve">        </t>
    </r>
    <r>
      <rPr>
        <sz val="10"/>
        <color rgb="FF000000"/>
        <rFont val="Times New Roman"/>
        <family val="1"/>
      </rPr>
      <t>CLASS = IF(MIN(E2:G2)=E2,"Cluster1",IF(MIN(E2:G2)=F2,"Cluster2",IF (MIN(E2:G2)=G3,"Cluster3","Cluster 4"))</t>
    </r>
  </si>
  <si>
    <t>Step 6:</t>
  </si>
  <si>
    <t>Step 7:</t>
  </si>
  <si>
    <t>Excel Solver output</t>
  </si>
  <si>
    <t>Step 8:</t>
  </si>
  <si>
    <t>Step 9:</t>
  </si>
  <si>
    <t xml:space="preserve">Update the index in column D if your data contains more than 100 rows. </t>
  </si>
  <si>
    <t>Minimum Distance =IF(H3="Cluster2",F3,IF(H3="Cluster3",G3,IF(H3="Cluster1",E3, IF(H3="Cluster4",H4)))</t>
  </si>
  <si>
    <t>Run the Excel Solver using the Sum of Minimum Distance and the initial cluster values. The initial cluster values are changed and the SUM OF MINIMUM DISTANCE value is used by the Excel Solver to make the changes.</t>
  </si>
  <si>
    <t xml:space="preserve">The Excel Solver will generate a new tab with the new cluster mean. </t>
  </si>
  <si>
    <t>All the numbers will recalculate and individuals/IDs will be reclassified in to the clusters.</t>
  </si>
  <si>
    <t xml:space="preserve">Outliers are at the top within each of the clusters. </t>
  </si>
  <si>
    <r>
      <t>Ø</t>
    </r>
    <r>
      <rPr>
        <sz val="7"/>
        <color theme="1"/>
        <rFont val="Times New Roman"/>
        <family val="1"/>
      </rPr>
      <t xml:space="preserve">  </t>
    </r>
    <r>
      <rPr>
        <sz val="10"/>
        <color rgb="FF000000"/>
        <rFont val="Times New Roman"/>
        <family val="1"/>
      </rPr>
      <t xml:space="preserve">Systematic way of grouping providers using measure of similarity </t>
    </r>
  </si>
  <si>
    <t xml:space="preserve">Input your data if you have more than or less than 2 variables additional columns will need to be added and the formulas from column E to H will need to be updated.  </t>
  </si>
  <si>
    <t xml:space="preserve">Decide on how many clusters you need and input initial numbers for each of the indicators/variable in your data. In our example, we used three clusters and 2 variables, see screenshot below. </t>
  </si>
  <si>
    <t xml:space="preserve">Step 4 will update automatically after your initial values are added for each cluster. If you have more than three clusters then add additional columns to compute the distance for the additional clusters (e.g. Cluster 4…) and if you have more than 2 variables/indicators, update the cluster table and the formulas in Step 2. </t>
  </si>
  <si>
    <t>Step 5 will update automatically but if you have more than three clusters modify the formulas as follow:</t>
  </si>
  <si>
    <t>The Minimum Distance (Column I) and the Sum of the total Minimum Distance (Column K) will be updated automatically after Step 1. If you have more than three clusters, modify the Minimum Distance formulas as follow:</t>
  </si>
  <si>
    <t>IDENTIFIER (E.g. NPI, PTAN, TAX ID, Etc.)</t>
  </si>
  <si>
    <t>INDICATOR 1</t>
  </si>
  <si>
    <t>INDICATOR 2</t>
  </si>
  <si>
    <t>EXAMPLE ID_365774</t>
  </si>
  <si>
    <t>EXAMPLE ID_101716</t>
  </si>
  <si>
    <t>EXAMPLE ID_683709</t>
  </si>
  <si>
    <t>ENTER ID</t>
  </si>
  <si>
    <t>ENTER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</si>
</sst>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b/>
      <sz val="11"/>
      <color indexed="18"/>
      <name val="Calibri"/>
      <family val="2"/>
      <scheme val="minor"/>
    </font>
    <font>
      <sz val="11"/>
      <name val="Calibri"/>
      <family val="2"/>
      <scheme val="minor"/>
    </font>
    <font>
      <sz val="10"/>
      <color theme="1"/>
      <name val="Wingdings"/>
      <charset val="2"/>
    </font>
    <font>
      <sz val="7"/>
      <color theme="1"/>
      <name val="Times New Roman"/>
      <family val="1"/>
    </font>
    <font>
      <sz val="10"/>
      <color rgb="FF000000"/>
      <name val="Times New Roman"/>
      <family val="1"/>
    </font>
    <font>
      <sz val="10"/>
      <color theme="1"/>
      <name val="Courier New"/>
      <family val="3"/>
    </font>
    <font>
      <b/>
      <sz val="10"/>
      <color rgb="FF000000"/>
      <name val="Times New Roman"/>
      <family val="1"/>
    </font>
    <font>
      <sz val="10"/>
      <color rgb="FF000000"/>
      <name val="Arial"/>
      <family val="2"/>
    </font>
    <font>
      <sz val="7"/>
      <color rgb="FF000000"/>
      <name val="Times New Roman"/>
      <family val="1"/>
    </font>
    <font>
      <b/>
      <sz val="16"/>
      <color rgb="FF000000"/>
      <name val="Times New Roman"/>
      <family val="1"/>
    </font>
    <font>
      <sz val="16"/>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23"/>
      </top>
      <bottom style="medium">
        <color indexed="23"/>
      </bottom>
      <diagonal/>
    </border>
    <border>
      <left/>
      <right/>
      <top style="thin">
        <color indexed="23"/>
      </top>
      <bottom style="medium">
        <color indexed="23"/>
      </bottom>
      <diagonal/>
    </border>
    <border>
      <left/>
      <right/>
      <top style="thin">
        <color indexed="23"/>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0" borderId="1" xfId="0" applyBorder="1"/>
    <xf numFmtId="164" fontId="0" fillId="0" borderId="1" xfId="0" applyNumberFormat="1" applyBorder="1"/>
    <xf numFmtId="0" fontId="0" fillId="0" borderId="0" xfId="0" applyAlignment="1">
      <alignment horizontal="right"/>
    </xf>
    <xf numFmtId="1" fontId="0" fillId="0" borderId="1" xfId="0" applyNumberFormat="1" applyBorder="1" applyAlignment="1">
      <alignment horizontal="right"/>
    </xf>
    <xf numFmtId="165" fontId="0" fillId="0" borderId="1" xfId="0" applyNumberFormat="1" applyBorder="1" applyAlignment="1">
      <alignment horizontal="right"/>
    </xf>
    <xf numFmtId="0" fontId="0" fillId="0" borderId="1" xfId="0" applyFont="1" applyBorder="1"/>
    <xf numFmtId="1" fontId="0" fillId="0" borderId="0" xfId="0" applyNumberFormat="1"/>
    <xf numFmtId="0" fontId="1" fillId="0" borderId="0" xfId="0" applyFont="1"/>
    <xf numFmtId="0" fontId="3" fillId="0" borderId="3" xfId="0" applyFont="1" applyFill="1" applyBorder="1" applyAlignment="1">
      <alignment horizontal="center"/>
    </xf>
    <xf numFmtId="0" fontId="0" fillId="0" borderId="4" xfId="0" applyFill="1" applyBorder="1" applyAlignment="1"/>
    <xf numFmtId="0" fontId="0" fillId="0" borderId="4" xfId="0" applyNumberFormat="1" applyFill="1" applyBorder="1" applyAlignment="1"/>
    <xf numFmtId="0" fontId="0" fillId="0" borderId="5" xfId="0" applyFill="1" applyBorder="1" applyAlignment="1"/>
    <xf numFmtId="0" fontId="0" fillId="0" borderId="5" xfId="0" applyNumberFormat="1" applyFill="1" applyBorder="1" applyAlignment="1"/>
    <xf numFmtId="0" fontId="3" fillId="0" borderId="3" xfId="0" applyFont="1" applyFill="1" applyBorder="1" applyAlignment="1">
      <alignment horizontal="centerContinuous"/>
    </xf>
    <xf numFmtId="0" fontId="0" fillId="0" borderId="2" xfId="0" applyBorder="1"/>
    <xf numFmtId="0" fontId="4" fillId="0" borderId="1" xfId="0" applyFont="1" applyBorder="1"/>
    <xf numFmtId="164" fontId="4" fillId="0" borderId="1" xfId="0" applyNumberFormat="1" applyFont="1" applyBorder="1"/>
    <xf numFmtId="0" fontId="1" fillId="2" borderId="1" xfId="0" applyFont="1" applyFill="1" applyBorder="1"/>
    <xf numFmtId="164" fontId="1" fillId="2" borderId="1" xfId="0" applyNumberFormat="1" applyFont="1" applyFill="1" applyBorder="1" applyAlignment="1">
      <alignment wrapText="1"/>
    </xf>
    <xf numFmtId="0" fontId="1" fillId="2" borderId="1" xfId="0" applyFont="1" applyFill="1" applyBorder="1" applyAlignment="1">
      <alignment wrapText="1"/>
    </xf>
    <xf numFmtId="1" fontId="1" fillId="2" borderId="1" xfId="0" applyNumberFormat="1" applyFont="1" applyFill="1" applyBorder="1" applyAlignment="1">
      <alignment horizontal="right"/>
    </xf>
    <xf numFmtId="165" fontId="1" fillId="2" borderId="1" xfId="0" applyNumberFormat="1" applyFont="1" applyFill="1" applyBorder="1" applyAlignment="1">
      <alignment horizontal="left" wrapText="1"/>
    </xf>
    <xf numFmtId="0" fontId="1" fillId="2" borderId="2" xfId="0" applyFont="1" applyFill="1" applyBorder="1" applyAlignment="1">
      <alignment wrapText="1"/>
    </xf>
    <xf numFmtId="0" fontId="5" fillId="0" borderId="0" xfId="0" applyFont="1" applyAlignment="1">
      <alignment horizontal="left" vertical="center" indent="5"/>
    </xf>
    <xf numFmtId="0" fontId="8" fillId="0" borderId="0" xfId="0" applyFont="1" applyAlignment="1">
      <alignment horizontal="left" vertical="center" indent="10"/>
    </xf>
    <xf numFmtId="0" fontId="1"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horizontal="left" vertical="center" indent="5"/>
    </xf>
    <xf numFmtId="0" fontId="12" fillId="0" borderId="0" xfId="0" applyFont="1" applyAlignment="1">
      <alignment horizontal="left" vertical="center" indent="26"/>
    </xf>
    <xf numFmtId="0" fontId="13" fillId="0" borderId="0" xfId="0" applyFont="1"/>
    <xf numFmtId="0" fontId="2" fillId="0" borderId="6" xfId="0" applyFont="1" applyBorder="1" applyAlignment="1">
      <alignment wrapText="1"/>
    </xf>
    <xf numFmtId="0" fontId="0" fillId="0" borderId="7" xfId="0" applyBorder="1"/>
    <xf numFmtId="0" fontId="0" fillId="0" borderId="0" xfId="0" applyAlignment="1">
      <alignment wrapText="1"/>
    </xf>
    <xf numFmtId="0" fontId="2" fillId="0" borderId="1" xfId="0" applyFont="1" applyFill="1" applyBorder="1"/>
    <xf numFmtId="164" fontId="2" fillId="0" borderId="1" xfId="0" applyNumberFormat="1" applyFont="1" applyFill="1" applyBorder="1"/>
    <xf numFmtId="0" fontId="7" fillId="0" borderId="0" xfId="0" applyFont="1"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164" fontId="1" fillId="2" borderId="1" xfId="0" applyNumberFormat="1" applyFont="1" applyFill="1" applyBorder="1" applyAlignment="1">
      <alignment horizontal="center" wrapText="1"/>
    </xf>
    <xf numFmtId="3" fontId="1" fillId="2" borderId="1" xfId="0" applyNumberFormat="1" applyFont="1" applyFill="1" applyBorder="1" applyAlignment="1">
      <alignment horizontal="center" wrapText="1"/>
    </xf>
    <xf numFmtId="1" fontId="1" fillId="2" borderId="1" xfId="0" applyNumberFormat="1" applyFont="1" applyFill="1" applyBorder="1" applyAlignment="1">
      <alignment horizontal="center"/>
    </xf>
    <xf numFmtId="165" fontId="1" fillId="2" borderId="1" xfId="0" applyNumberFormat="1" applyFont="1" applyFill="1" applyBorder="1" applyAlignment="1">
      <alignment horizontal="center"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22860</xdr:colOff>
      <xdr:row>14</xdr:row>
      <xdr:rowOff>185524</xdr:rowOff>
    </xdr:from>
    <xdr:to>
      <xdr:col>8</xdr:col>
      <xdr:colOff>428625</xdr:colOff>
      <xdr:row>19</xdr:row>
      <xdr:rowOff>167639</xdr:rowOff>
    </xdr:to>
    <xdr:pic>
      <xdr:nvPicPr>
        <xdr:cNvPr id="2" name="Picture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2928724"/>
          <a:ext cx="5663565" cy="934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37</xdr:row>
      <xdr:rowOff>175260</xdr:rowOff>
    </xdr:from>
    <xdr:to>
      <xdr:col>7</xdr:col>
      <xdr:colOff>396240</xdr:colOff>
      <xdr:row>59</xdr:row>
      <xdr:rowOff>160020</xdr:rowOff>
    </xdr:to>
    <xdr:pic>
      <xdr:nvPicPr>
        <xdr:cNvPr id="3" name="Picture 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025640"/>
          <a:ext cx="4663440" cy="397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60</xdr:row>
      <xdr:rowOff>30480</xdr:rowOff>
    </xdr:from>
    <xdr:to>
      <xdr:col>9</xdr:col>
      <xdr:colOff>426720</xdr:colOff>
      <xdr:row>70</xdr:row>
      <xdr:rowOff>0</xdr:rowOff>
    </xdr:to>
    <xdr:pic>
      <xdr:nvPicPr>
        <xdr:cNvPr id="4"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175" r="-2"/>
        <a:stretch>
          <a:fillRect/>
        </a:stretch>
      </xdr:blipFill>
      <xdr:spPr bwMode="auto">
        <a:xfrm>
          <a:off x="38100" y="9776460"/>
          <a:ext cx="5875020" cy="179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5"/>
  <sheetViews>
    <sheetView tabSelected="1" view="pageLayout" topLeftCell="A9" zoomScaleNormal="100" workbookViewId="0">
      <selection activeCell="E35" sqref="E35"/>
    </sheetView>
  </sheetViews>
  <sheetFormatPr defaultRowHeight="15" x14ac:dyDescent="0.25"/>
  <cols>
    <col min="9" max="9" width="7.5703125" customWidth="1"/>
    <col min="10" max="44" width="9.140625" hidden="1" customWidth="1"/>
    <col min="45" max="45" width="8.85546875" hidden="1" customWidth="1"/>
    <col min="46" max="52" width="9.140625" hidden="1" customWidth="1"/>
    <col min="53" max="53" width="6.5703125" customWidth="1"/>
    <col min="54" max="71" width="9.140625" hidden="1" customWidth="1"/>
  </cols>
  <sheetData>
    <row r="1" spans="1:51" ht="21" x14ac:dyDescent="0.35">
      <c r="A1" s="30" t="s">
        <v>147</v>
      </c>
      <c r="B1" s="31"/>
      <c r="C1" s="31"/>
      <c r="D1" s="31"/>
      <c r="E1" s="31"/>
      <c r="F1" s="31"/>
      <c r="G1" s="31"/>
      <c r="H1" s="31"/>
      <c r="I1" s="31"/>
      <c r="J1" s="31"/>
      <c r="K1" s="31"/>
      <c r="L1" s="31"/>
    </row>
    <row r="2" spans="1:51" x14ac:dyDescent="0.25">
      <c r="A2" s="24" t="s">
        <v>171</v>
      </c>
      <c r="B2" s="34"/>
      <c r="C2" s="34"/>
      <c r="D2" s="34"/>
      <c r="E2" s="34"/>
      <c r="F2" s="34"/>
      <c r="G2" s="34"/>
      <c r="H2" s="34"/>
      <c r="I2" s="34"/>
      <c r="J2" s="34"/>
      <c r="K2" s="34"/>
      <c r="L2" s="34"/>
      <c r="M2" s="34"/>
      <c r="N2" s="34"/>
    </row>
    <row r="3" spans="1:51" ht="36" customHeight="1" x14ac:dyDescent="0.25">
      <c r="A3" s="39" t="s">
        <v>148</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51" ht="36" customHeight="1" x14ac:dyDescent="0.25">
      <c r="A4" s="39" t="s">
        <v>149</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51" x14ac:dyDescent="0.25">
      <c r="A5" s="25" t="s">
        <v>150</v>
      </c>
      <c r="B5" s="34"/>
      <c r="C5" s="34"/>
      <c r="D5" s="34"/>
      <c r="E5" s="34"/>
      <c r="F5" s="34"/>
      <c r="G5" s="34"/>
      <c r="H5" s="34"/>
      <c r="I5" s="34"/>
      <c r="J5" s="34"/>
      <c r="K5" s="34"/>
      <c r="L5" s="34"/>
      <c r="M5" s="34"/>
      <c r="N5" s="34"/>
    </row>
    <row r="6" spans="1:51" x14ac:dyDescent="0.25">
      <c r="A6" s="25" t="s">
        <v>151</v>
      </c>
      <c r="B6" s="34"/>
      <c r="C6" s="34"/>
      <c r="D6" s="34"/>
      <c r="E6" s="34"/>
      <c r="F6" s="34"/>
      <c r="G6" s="34"/>
      <c r="H6" s="34"/>
      <c r="I6" s="34"/>
      <c r="J6" s="34"/>
      <c r="K6" s="34"/>
      <c r="L6" s="34"/>
      <c r="M6" s="34"/>
      <c r="N6" s="34"/>
    </row>
    <row r="7" spans="1:51" x14ac:dyDescent="0.25">
      <c r="A7" s="25" t="s">
        <v>152</v>
      </c>
      <c r="B7" s="34"/>
      <c r="C7" s="34"/>
      <c r="D7" s="34"/>
      <c r="E7" s="34"/>
      <c r="F7" s="34"/>
      <c r="G7" s="34"/>
      <c r="H7" s="34"/>
      <c r="I7" s="34"/>
      <c r="J7" s="34"/>
      <c r="K7" s="34"/>
      <c r="L7" s="34"/>
      <c r="M7" s="34"/>
      <c r="N7" s="34"/>
    </row>
    <row r="8" spans="1:51" ht="31.5" customHeight="1" x14ac:dyDescent="0.25">
      <c r="A8" s="39" t="s">
        <v>153</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51" x14ac:dyDescent="0.25">
      <c r="A9" s="26"/>
      <c r="B9" s="34"/>
      <c r="C9" s="34"/>
      <c r="D9" s="34"/>
      <c r="E9" s="34"/>
      <c r="F9" s="34"/>
      <c r="G9" s="34"/>
      <c r="H9" s="34"/>
      <c r="I9" s="34"/>
      <c r="J9" s="34"/>
      <c r="K9" s="34"/>
      <c r="L9" s="34"/>
      <c r="M9" s="34"/>
      <c r="N9" s="34"/>
    </row>
    <row r="10" spans="1:51" x14ac:dyDescent="0.25">
      <c r="A10" s="27" t="s">
        <v>154</v>
      </c>
      <c r="B10" s="34"/>
      <c r="C10" s="34"/>
      <c r="D10" s="34"/>
      <c r="E10" s="34"/>
      <c r="F10" s="34"/>
      <c r="G10" s="34"/>
      <c r="H10" s="34"/>
      <c r="I10" s="34"/>
      <c r="J10" s="34"/>
      <c r="K10" s="34"/>
      <c r="L10" s="34"/>
      <c r="M10" s="34"/>
      <c r="N10" s="34"/>
    </row>
    <row r="11" spans="1:51" ht="29.25" customHeight="1" x14ac:dyDescent="0.25">
      <c r="A11" s="37" t="s">
        <v>172</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row>
    <row r="12" spans="1:51" x14ac:dyDescent="0.25">
      <c r="A12" s="27"/>
      <c r="B12" s="34"/>
      <c r="C12" s="34"/>
      <c r="D12" s="34"/>
      <c r="E12" s="34"/>
      <c r="F12" s="34"/>
      <c r="G12" s="34"/>
      <c r="H12" s="34"/>
      <c r="I12" s="34"/>
      <c r="J12" s="34"/>
      <c r="K12" s="34"/>
      <c r="L12" s="34"/>
      <c r="M12" s="34"/>
      <c r="N12" s="34"/>
    </row>
    <row r="13" spans="1:51" x14ac:dyDescent="0.25">
      <c r="A13" s="27" t="s">
        <v>155</v>
      </c>
      <c r="B13" s="34"/>
      <c r="C13" s="34"/>
      <c r="D13" s="34"/>
      <c r="E13" s="34"/>
      <c r="F13" s="34"/>
      <c r="G13" s="34"/>
      <c r="H13" s="34"/>
      <c r="I13" s="34"/>
      <c r="J13" s="34"/>
      <c r="K13" s="34"/>
      <c r="L13" s="34"/>
      <c r="M13" s="34"/>
      <c r="N13" s="34"/>
    </row>
    <row r="14" spans="1:51" ht="36" customHeight="1" x14ac:dyDescent="0.25">
      <c r="A14" s="37" t="s">
        <v>173</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row>
    <row r="15" spans="1:51" x14ac:dyDescent="0.25">
      <c r="A15" s="28"/>
      <c r="B15" s="34"/>
      <c r="C15" s="34"/>
      <c r="D15" s="34"/>
      <c r="E15" s="34"/>
      <c r="F15" s="34"/>
      <c r="G15" s="34"/>
      <c r="H15" s="34"/>
      <c r="I15" s="34"/>
      <c r="J15" s="34"/>
      <c r="K15" s="34"/>
      <c r="L15" s="34"/>
      <c r="M15" s="34"/>
      <c r="N15" s="34"/>
    </row>
    <row r="16" spans="1:51" x14ac:dyDescent="0.25">
      <c r="A16" s="28"/>
      <c r="B16" s="34"/>
      <c r="C16" s="34"/>
      <c r="D16" s="34"/>
      <c r="E16" s="34"/>
      <c r="F16" s="34"/>
      <c r="G16" s="34"/>
      <c r="H16" s="34"/>
      <c r="I16" s="34"/>
      <c r="J16" s="34"/>
      <c r="K16" s="34"/>
      <c r="L16" s="34"/>
      <c r="M16" s="34"/>
      <c r="N16" s="34"/>
    </row>
    <row r="17" spans="1:52" x14ac:dyDescent="0.25">
      <c r="A17" s="28"/>
      <c r="B17" s="34"/>
      <c r="C17" s="34"/>
      <c r="D17" s="34"/>
      <c r="E17" s="34"/>
      <c r="F17" s="34"/>
      <c r="G17" s="34"/>
      <c r="H17" s="34"/>
      <c r="I17" s="34"/>
      <c r="J17" s="34"/>
      <c r="K17" s="34"/>
      <c r="L17" s="34"/>
      <c r="M17" s="34"/>
      <c r="N17" s="34"/>
    </row>
    <row r="18" spans="1:52" x14ac:dyDescent="0.25">
      <c r="A18" s="28"/>
      <c r="B18" s="34"/>
      <c r="C18" s="34"/>
      <c r="D18" s="34"/>
      <c r="E18" s="34"/>
      <c r="F18" s="34"/>
      <c r="G18" s="34"/>
      <c r="H18" s="34"/>
      <c r="I18" s="34"/>
      <c r="J18" s="34"/>
      <c r="K18" s="34"/>
      <c r="L18" s="34"/>
      <c r="M18" s="34"/>
      <c r="N18" s="34"/>
    </row>
    <row r="19" spans="1:52" x14ac:dyDescent="0.25">
      <c r="A19" s="28"/>
      <c r="B19" s="34"/>
      <c r="C19" s="34"/>
      <c r="D19" s="34"/>
      <c r="E19" s="34"/>
      <c r="F19" s="34"/>
      <c r="G19" s="34"/>
      <c r="H19" s="34"/>
      <c r="I19" s="34"/>
      <c r="J19" s="34"/>
      <c r="K19" s="34"/>
      <c r="L19" s="34"/>
      <c r="M19" s="34"/>
      <c r="N19" s="34"/>
    </row>
    <row r="20" spans="1:52" x14ac:dyDescent="0.25">
      <c r="A20" s="28"/>
      <c r="B20" s="34"/>
      <c r="C20" s="34"/>
      <c r="D20" s="34"/>
      <c r="E20" s="34"/>
      <c r="F20" s="34"/>
      <c r="G20" s="34"/>
      <c r="H20" s="34"/>
      <c r="I20" s="34"/>
      <c r="J20" s="34"/>
      <c r="K20" s="34"/>
      <c r="L20" s="34"/>
      <c r="M20" s="34"/>
      <c r="N20" s="34"/>
    </row>
    <row r="21" spans="1:52" x14ac:dyDescent="0.25">
      <c r="B21" s="34"/>
      <c r="C21" s="34"/>
      <c r="D21" s="34"/>
      <c r="E21" s="34"/>
      <c r="F21" s="34"/>
      <c r="G21" s="34"/>
      <c r="H21" s="34"/>
      <c r="I21" s="34"/>
      <c r="J21" s="34"/>
      <c r="K21" s="34"/>
      <c r="L21" s="34"/>
      <c r="M21" s="34"/>
      <c r="N21" s="34"/>
    </row>
    <row r="22" spans="1:52" x14ac:dyDescent="0.25">
      <c r="A22" s="27" t="s">
        <v>156</v>
      </c>
      <c r="B22" s="34"/>
      <c r="C22" s="34"/>
      <c r="D22" s="34"/>
      <c r="E22" s="34"/>
      <c r="F22" s="34"/>
      <c r="G22" s="34"/>
      <c r="H22" s="34"/>
      <c r="I22" s="34"/>
      <c r="J22" s="34"/>
      <c r="K22" s="34"/>
      <c r="L22" s="34"/>
      <c r="M22" s="34"/>
      <c r="N22" s="34"/>
    </row>
    <row r="23" spans="1:52" x14ac:dyDescent="0.25">
      <c r="A23" s="28" t="s">
        <v>165</v>
      </c>
      <c r="B23" s="34"/>
      <c r="C23" s="34"/>
      <c r="D23" s="34"/>
      <c r="E23" s="34"/>
      <c r="F23" s="34"/>
      <c r="G23" s="34"/>
      <c r="H23" s="34"/>
      <c r="I23" s="34"/>
      <c r="J23" s="34"/>
      <c r="K23" s="34"/>
      <c r="L23" s="34"/>
      <c r="M23" s="34"/>
      <c r="N23" s="34"/>
    </row>
    <row r="24" spans="1:52" x14ac:dyDescent="0.25">
      <c r="A24" s="27"/>
      <c r="B24" s="34"/>
      <c r="C24" s="34"/>
      <c r="D24" s="34"/>
      <c r="E24" s="34"/>
      <c r="F24" s="34"/>
      <c r="G24" s="34"/>
      <c r="H24" s="34"/>
      <c r="I24" s="34"/>
      <c r="J24" s="34"/>
      <c r="K24" s="34"/>
      <c r="L24" s="34"/>
      <c r="M24" s="34"/>
      <c r="N24" s="34"/>
    </row>
    <row r="25" spans="1:52" x14ac:dyDescent="0.25">
      <c r="A25" s="27" t="s">
        <v>157</v>
      </c>
      <c r="B25" s="34"/>
      <c r="C25" s="34"/>
      <c r="D25" s="34"/>
      <c r="E25" s="34"/>
      <c r="F25" s="34"/>
      <c r="G25" s="34"/>
      <c r="H25" s="34"/>
      <c r="I25" s="34"/>
      <c r="J25" s="34"/>
      <c r="K25" s="34"/>
      <c r="L25" s="34"/>
      <c r="M25" s="34"/>
      <c r="N25" s="34"/>
    </row>
    <row r="26" spans="1:52" ht="62.25" customHeight="1" x14ac:dyDescent="0.25">
      <c r="A26" s="37" t="s">
        <v>174</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row>
    <row r="27" spans="1:52" ht="6" customHeight="1" x14ac:dyDescent="0.25">
      <c r="A27" s="28"/>
      <c r="B27" s="34"/>
      <c r="C27" s="34"/>
      <c r="D27" s="34"/>
      <c r="E27" s="34"/>
      <c r="F27" s="34"/>
      <c r="G27" s="34"/>
      <c r="H27" s="34"/>
      <c r="I27" s="34"/>
      <c r="J27" s="34"/>
      <c r="K27" s="34"/>
      <c r="L27" s="34"/>
      <c r="M27" s="34"/>
      <c r="N27" s="34"/>
    </row>
    <row r="28" spans="1:52" x14ac:dyDescent="0.25">
      <c r="A28" s="27" t="s">
        <v>158</v>
      </c>
      <c r="B28" s="34"/>
      <c r="C28" s="34"/>
      <c r="D28" s="34"/>
      <c r="E28" s="34"/>
      <c r="F28" s="34"/>
      <c r="G28" s="34"/>
      <c r="H28" s="34"/>
      <c r="I28" s="34"/>
      <c r="J28" s="34"/>
      <c r="K28" s="34"/>
      <c r="L28" s="34"/>
      <c r="M28" s="34"/>
      <c r="N28" s="34"/>
    </row>
    <row r="29" spans="1:52" x14ac:dyDescent="0.25">
      <c r="A29" s="28" t="s">
        <v>175</v>
      </c>
      <c r="B29" s="34"/>
      <c r="C29" s="34"/>
      <c r="D29" s="34"/>
      <c r="E29" s="34"/>
      <c r="F29" s="34"/>
      <c r="G29" s="34"/>
      <c r="H29" s="34"/>
      <c r="I29" s="34"/>
      <c r="J29" s="34"/>
      <c r="K29" s="34"/>
      <c r="L29" s="34"/>
      <c r="M29" s="34"/>
      <c r="N29" s="34"/>
    </row>
    <row r="30" spans="1:52" ht="36" customHeight="1" x14ac:dyDescent="0.25">
      <c r="A30" s="40" t="s">
        <v>159</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ht="4.5" customHeight="1" x14ac:dyDescent="0.25">
      <c r="A31" s="29"/>
      <c r="B31" s="34"/>
      <c r="C31" s="34"/>
      <c r="D31" s="34"/>
      <c r="E31" s="34"/>
      <c r="F31" s="34"/>
      <c r="G31" s="34"/>
      <c r="H31" s="34"/>
      <c r="I31" s="34"/>
      <c r="J31" s="34"/>
      <c r="K31" s="34"/>
      <c r="L31" s="34"/>
      <c r="M31" s="34"/>
      <c r="N31" s="34"/>
    </row>
    <row r="32" spans="1:52" x14ac:dyDescent="0.25">
      <c r="A32" s="27" t="s">
        <v>160</v>
      </c>
      <c r="B32" s="34"/>
      <c r="C32" s="34"/>
      <c r="D32" s="34"/>
      <c r="E32" s="34"/>
      <c r="F32" s="34"/>
      <c r="G32" s="34"/>
      <c r="H32" s="34"/>
      <c r="I32" s="34"/>
      <c r="J32" s="34"/>
      <c r="K32" s="34"/>
      <c r="L32" s="34"/>
      <c r="M32" s="34"/>
      <c r="N32" s="34"/>
    </row>
    <row r="33" spans="1:71" ht="36.75" customHeight="1" x14ac:dyDescent="0.25">
      <c r="A33" s="37" t="s">
        <v>176</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row>
    <row r="34" spans="1:71" ht="18" customHeight="1" x14ac:dyDescent="0.25">
      <c r="A34" s="28" t="s">
        <v>166</v>
      </c>
      <c r="B34" s="34"/>
      <c r="C34" s="34"/>
      <c r="D34" s="34"/>
      <c r="E34" s="34"/>
      <c r="F34" s="34"/>
      <c r="G34" s="34"/>
      <c r="H34" s="34"/>
      <c r="I34" s="34"/>
      <c r="J34" s="34"/>
      <c r="K34" s="34"/>
      <c r="L34" s="34"/>
      <c r="M34" s="34"/>
      <c r="N34" s="34"/>
    </row>
    <row r="35" spans="1:71" x14ac:dyDescent="0.25">
      <c r="A35" s="27"/>
      <c r="B35" s="34"/>
      <c r="C35" s="34"/>
      <c r="D35" s="34"/>
      <c r="E35" s="34"/>
      <c r="F35" s="34"/>
      <c r="G35" s="34"/>
      <c r="H35" s="34"/>
      <c r="I35" s="34"/>
      <c r="J35" s="34"/>
      <c r="K35" s="34"/>
      <c r="L35" s="34"/>
      <c r="M35" s="34"/>
      <c r="N35" s="34"/>
    </row>
    <row r="36" spans="1:71" x14ac:dyDescent="0.25">
      <c r="A36" s="27" t="s">
        <v>161</v>
      </c>
      <c r="B36" s="34"/>
      <c r="C36" s="34"/>
      <c r="D36" s="34"/>
      <c r="E36" s="34"/>
      <c r="F36" s="34"/>
      <c r="G36" s="34"/>
      <c r="H36" s="34"/>
      <c r="I36" s="34"/>
      <c r="J36" s="34"/>
      <c r="K36" s="34"/>
      <c r="L36" s="34"/>
      <c r="M36" s="34"/>
      <c r="N36" s="34"/>
    </row>
    <row r="37" spans="1:71" ht="42" customHeight="1" x14ac:dyDescent="0.25">
      <c r="A37" s="37" t="s">
        <v>167</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row>
    <row r="38" spans="1:71" x14ac:dyDescent="0.25">
      <c r="A38" s="28" t="s">
        <v>168</v>
      </c>
      <c r="B38" s="34"/>
      <c r="C38" s="34"/>
      <c r="D38" s="34"/>
      <c r="E38" s="34"/>
      <c r="F38" s="34"/>
      <c r="G38" s="34"/>
      <c r="H38" s="34"/>
      <c r="I38" s="34"/>
      <c r="J38" s="34"/>
      <c r="K38" s="34"/>
      <c r="L38" s="34"/>
      <c r="M38" s="34"/>
      <c r="N38" s="34"/>
    </row>
    <row r="39" spans="1:71" x14ac:dyDescent="0.25">
      <c r="A39" s="28"/>
      <c r="B39" s="34"/>
      <c r="C39" s="34"/>
      <c r="D39" s="34"/>
      <c r="E39" s="34"/>
      <c r="F39" s="34"/>
      <c r="G39" s="34"/>
      <c r="H39" s="34"/>
      <c r="I39" s="34"/>
      <c r="J39" s="34"/>
      <c r="K39" s="34"/>
      <c r="L39" s="34"/>
      <c r="M39" s="34"/>
      <c r="N39" s="34"/>
    </row>
    <row r="40" spans="1:71" x14ac:dyDescent="0.25">
      <c r="A40" s="28"/>
      <c r="B40" s="34"/>
      <c r="C40" s="34"/>
      <c r="D40" s="34"/>
      <c r="E40" s="34"/>
      <c r="F40" s="34"/>
      <c r="G40" s="34"/>
      <c r="H40" s="34"/>
      <c r="I40" s="34"/>
      <c r="J40" s="34"/>
      <c r="K40" s="34"/>
      <c r="L40" s="34"/>
      <c r="M40" s="34"/>
      <c r="N40" s="34"/>
    </row>
    <row r="41" spans="1:71" x14ac:dyDescent="0.25">
      <c r="A41" s="28"/>
      <c r="B41" s="34"/>
      <c r="C41" s="34"/>
      <c r="D41" s="34"/>
      <c r="E41" s="34"/>
      <c r="F41" s="34"/>
      <c r="G41" s="34"/>
      <c r="H41" s="34"/>
      <c r="I41" s="34"/>
      <c r="J41" s="34"/>
      <c r="K41" s="34"/>
      <c r="L41" s="34"/>
      <c r="M41" s="34"/>
      <c r="N41" s="34"/>
    </row>
    <row r="42" spans="1:71" x14ac:dyDescent="0.25">
      <c r="A42" s="28"/>
      <c r="B42" s="34"/>
      <c r="C42" s="34"/>
      <c r="D42" s="34"/>
      <c r="E42" s="34"/>
      <c r="F42" s="34"/>
      <c r="G42" s="34"/>
      <c r="H42" s="34"/>
      <c r="I42" s="34"/>
      <c r="J42" s="34"/>
      <c r="K42" s="34"/>
      <c r="L42" s="34"/>
      <c r="M42" s="34"/>
      <c r="N42" s="34"/>
    </row>
    <row r="43" spans="1:71" x14ac:dyDescent="0.25">
      <c r="A43" s="28"/>
      <c r="B43" s="34"/>
      <c r="C43" s="34"/>
      <c r="D43" s="34"/>
      <c r="E43" s="34"/>
      <c r="F43" s="34"/>
      <c r="G43" s="34"/>
      <c r="H43" s="34"/>
      <c r="I43" s="34"/>
      <c r="J43" s="34"/>
      <c r="K43" s="34"/>
      <c r="L43" s="34"/>
      <c r="M43" s="34"/>
      <c r="N43" s="34"/>
    </row>
    <row r="44" spans="1:71" x14ac:dyDescent="0.25">
      <c r="A44" s="28"/>
      <c r="B44" s="34"/>
      <c r="C44" s="34"/>
      <c r="D44" s="34"/>
      <c r="E44" s="34"/>
      <c r="F44" s="34"/>
      <c r="G44" s="34"/>
      <c r="H44" s="34"/>
      <c r="I44" s="34"/>
      <c r="J44" s="34"/>
      <c r="K44" s="34"/>
      <c r="L44" s="34"/>
      <c r="M44" s="34"/>
      <c r="N44" s="34"/>
    </row>
    <row r="45" spans="1:71" x14ac:dyDescent="0.25">
      <c r="A45" s="28"/>
      <c r="B45" s="34"/>
      <c r="C45" s="34"/>
      <c r="D45" s="34"/>
      <c r="E45" s="34"/>
      <c r="F45" s="34"/>
      <c r="G45" s="34"/>
      <c r="H45" s="34"/>
      <c r="I45" s="34"/>
      <c r="J45" s="34"/>
      <c r="K45" s="34"/>
      <c r="L45" s="34"/>
      <c r="M45" s="34"/>
      <c r="N45" s="34"/>
    </row>
    <row r="46" spans="1:71" x14ac:dyDescent="0.25">
      <c r="A46" s="28"/>
      <c r="B46" s="34"/>
      <c r="C46" s="34"/>
      <c r="D46" s="34"/>
      <c r="E46" s="34"/>
      <c r="F46" s="34"/>
      <c r="G46" s="34"/>
      <c r="H46" s="34"/>
      <c r="I46" s="34"/>
      <c r="J46" s="34"/>
      <c r="K46" s="34"/>
      <c r="L46" s="34"/>
      <c r="M46" s="34"/>
      <c r="N46" s="34"/>
    </row>
    <row r="47" spans="1:71" x14ac:dyDescent="0.25">
      <c r="A47" s="28"/>
      <c r="B47" s="34"/>
      <c r="C47" s="34"/>
      <c r="D47" s="34"/>
      <c r="E47" s="34"/>
      <c r="F47" s="34"/>
      <c r="G47" s="34"/>
      <c r="H47" s="34"/>
      <c r="I47" s="34"/>
      <c r="J47" s="34"/>
      <c r="K47" s="34"/>
      <c r="L47" s="34"/>
      <c r="M47" s="34"/>
      <c r="N47" s="34"/>
    </row>
    <row r="48" spans="1:71" x14ac:dyDescent="0.25">
      <c r="A48" s="28"/>
      <c r="B48" s="34"/>
      <c r="C48" s="34"/>
      <c r="D48" s="34"/>
      <c r="E48" s="34"/>
      <c r="F48" s="34"/>
      <c r="G48" s="34"/>
      <c r="H48" s="34"/>
      <c r="I48" s="34"/>
      <c r="J48" s="34"/>
      <c r="K48" s="34"/>
      <c r="L48" s="34"/>
      <c r="M48" s="34"/>
      <c r="N48" s="34"/>
    </row>
    <row r="49" spans="1:14" x14ac:dyDescent="0.25">
      <c r="A49" s="28"/>
      <c r="B49" s="34"/>
      <c r="C49" s="34"/>
      <c r="D49" s="34"/>
      <c r="E49" s="34"/>
      <c r="F49" s="34"/>
      <c r="G49" s="34"/>
      <c r="H49" s="34"/>
      <c r="I49" s="34"/>
      <c r="J49" s="34"/>
      <c r="K49" s="34"/>
      <c r="L49" s="34"/>
      <c r="M49" s="34"/>
      <c r="N49" s="34"/>
    </row>
    <row r="50" spans="1:14" x14ac:dyDescent="0.25">
      <c r="A50" s="28"/>
    </row>
    <row r="51" spans="1:14" x14ac:dyDescent="0.25">
      <c r="A51" s="28"/>
    </row>
    <row r="52" spans="1:14" x14ac:dyDescent="0.25">
      <c r="A52" s="28"/>
    </row>
    <row r="53" spans="1:14" x14ac:dyDescent="0.25">
      <c r="A53" s="28"/>
    </row>
    <row r="54" spans="1:14" ht="13.9" customHeight="1" x14ac:dyDescent="0.25"/>
    <row r="55" spans="1:14" ht="13.9" customHeight="1" x14ac:dyDescent="0.25"/>
    <row r="56" spans="1:14" ht="13.9" customHeight="1" x14ac:dyDescent="0.25"/>
    <row r="57" spans="1:14" ht="13.9" customHeight="1" x14ac:dyDescent="0.25"/>
    <row r="58" spans="1:14" x14ac:dyDescent="0.25">
      <c r="A58" s="28"/>
    </row>
    <row r="59" spans="1:14" x14ac:dyDescent="0.25">
      <c r="A59" s="28"/>
    </row>
    <row r="60" spans="1:14" x14ac:dyDescent="0.25">
      <c r="A60" s="28" t="s">
        <v>162</v>
      </c>
    </row>
    <row r="61" spans="1:14" x14ac:dyDescent="0.25">
      <c r="A61" s="28"/>
    </row>
    <row r="62" spans="1:14" x14ac:dyDescent="0.25">
      <c r="A62" s="28"/>
    </row>
    <row r="63" spans="1:14" x14ac:dyDescent="0.25">
      <c r="A63" s="28"/>
    </row>
    <row r="64" spans="1:14"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7" t="s">
        <v>163</v>
      </c>
    </row>
    <row r="72" spans="1:1" x14ac:dyDescent="0.25">
      <c r="A72" s="28" t="s">
        <v>169</v>
      </c>
    </row>
    <row r="73" spans="1:1" x14ac:dyDescent="0.25">
      <c r="A73" s="28"/>
    </row>
    <row r="74" spans="1:1" x14ac:dyDescent="0.25">
      <c r="A74" s="27" t="s">
        <v>164</v>
      </c>
    </row>
    <row r="75" spans="1:1" x14ac:dyDescent="0.25">
      <c r="A75" s="28" t="s">
        <v>170</v>
      </c>
    </row>
  </sheetData>
  <mergeCells count="9">
    <mergeCell ref="A37:BS37"/>
    <mergeCell ref="A26:AA26"/>
    <mergeCell ref="A4:AE4"/>
    <mergeCell ref="A8:AM8"/>
    <mergeCell ref="A3:AN3"/>
    <mergeCell ref="A11:AR11"/>
    <mergeCell ref="A14:AY14"/>
    <mergeCell ref="A30:AZ30"/>
    <mergeCell ref="A33:BJ33"/>
  </mergeCells>
  <pageMargins left="0.7" right="0.7" top="0.75" bottom="0.75" header="0.3" footer="0.3"/>
  <pageSetup orientation="portrait" r:id="rId1"/>
  <headerFooter>
    <oddHeader>&amp;L&amp;"-,Bold"&amp;10IntegrityM PROPRIETARY&amp;C&amp;G</oddHeader>
    <oddFooter xml:space="preserve">&amp;CThis document is privileged and proprietary. Redistribution is not authorized without permission of IntegrityM.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workbookViewId="0">
      <selection activeCell="I1" sqref="I1"/>
    </sheetView>
  </sheetViews>
  <sheetFormatPr defaultRowHeight="15" x14ac:dyDescent="0.25"/>
  <cols>
    <col min="1" max="1" width="10.28515625" bestFit="1" customWidth="1"/>
    <col min="2" max="2" width="9" bestFit="1" customWidth="1"/>
    <col min="3" max="3" width="8.42578125" bestFit="1" customWidth="1"/>
    <col min="4" max="4" width="5.7109375" bestFit="1" customWidth="1"/>
    <col min="5" max="5" width="13.85546875" customWidth="1"/>
    <col min="6" max="6" width="12" customWidth="1"/>
    <col min="7" max="7" width="11.140625" bestFit="1" customWidth="1"/>
    <col min="8" max="8" width="8.140625" bestFit="1" customWidth="1"/>
    <col min="9" max="9" width="12" bestFit="1" customWidth="1"/>
    <col min="11" max="11" width="26" customWidth="1"/>
    <col min="12" max="12" width="12" bestFit="1" customWidth="1"/>
  </cols>
  <sheetData>
    <row r="1" spans="1:16" ht="30.6" customHeight="1" x14ac:dyDescent="0.25">
      <c r="A1" s="18" t="s">
        <v>0</v>
      </c>
      <c r="B1" s="19" t="s">
        <v>1</v>
      </c>
      <c r="C1" s="20" t="s">
        <v>2</v>
      </c>
      <c r="D1" s="21" t="s">
        <v>103</v>
      </c>
      <c r="E1" s="22" t="s">
        <v>104</v>
      </c>
      <c r="F1" s="22" t="s">
        <v>105</v>
      </c>
      <c r="G1" s="22" t="s">
        <v>106</v>
      </c>
      <c r="H1" s="20" t="s">
        <v>107</v>
      </c>
      <c r="I1" s="23" t="s">
        <v>108</v>
      </c>
      <c r="K1" s="41" t="s">
        <v>109</v>
      </c>
      <c r="L1" s="41"/>
      <c r="M1" s="41" t="s">
        <v>110</v>
      </c>
      <c r="N1" s="41"/>
      <c r="O1" s="41" t="s">
        <v>111</v>
      </c>
      <c r="P1" s="41"/>
    </row>
    <row r="2" spans="1:16" x14ac:dyDescent="0.25">
      <c r="A2" s="16" t="s">
        <v>43</v>
      </c>
      <c r="B2" s="17">
        <v>1256.355</v>
      </c>
      <c r="C2" s="16">
        <v>74</v>
      </c>
      <c r="D2" s="4">
        <v>41</v>
      </c>
      <c r="E2" s="5">
        <f t="shared" ref="E2:E33" si="0">SQRT((B2-$K$2)^2+(C2-$L$2)^2)</f>
        <v>1087.044815016513</v>
      </c>
      <c r="F2" s="5">
        <f t="shared" ref="F2:F33" si="1">SQRT((B2-$M$2)^2+(C2-$N$2)^2)</f>
        <v>955.62148063689608</v>
      </c>
      <c r="G2" s="5">
        <f t="shared" ref="G2:G33" si="2">SQRT((B2-$O$2)^2+(C2-$P$2)^2)</f>
        <v>2.8753843515827867E-3</v>
      </c>
      <c r="H2" s="5" t="str">
        <f t="shared" ref="H2:H33" si="3">IF(MIN(E2:G2)=E2,"Cluster1",IF(MIN(E2:G2)=F2,"Cluster2","Cluster3"))</f>
        <v>Cluster3</v>
      </c>
      <c r="I2" s="15">
        <f t="shared" ref="I2:I33" si="4">IF(H2="Cluster2",F2,IF(H2="Cluster3",G2,IF(H2="Cluster1",E2)))</f>
        <v>2.8753843515827867E-3</v>
      </c>
      <c r="K2" s="1">
        <v>169.31236094822654</v>
      </c>
      <c r="L2" s="6">
        <v>71.824974105797409</v>
      </c>
      <c r="M2" s="1">
        <v>300.73371869737275</v>
      </c>
      <c r="N2" s="1">
        <v>73.38276732215725</v>
      </c>
      <c r="O2" s="1">
        <v>1256.352819920555</v>
      </c>
      <c r="P2" s="1">
        <v>73.998125142996699</v>
      </c>
    </row>
    <row r="3" spans="1:16" x14ac:dyDescent="0.25">
      <c r="A3" s="1" t="s">
        <v>6</v>
      </c>
      <c r="B3" s="2">
        <v>528.02032432432418</v>
      </c>
      <c r="C3" s="1">
        <v>75</v>
      </c>
      <c r="D3" s="4">
        <v>4</v>
      </c>
      <c r="E3" s="5">
        <f t="shared" si="0"/>
        <v>358.72201462811933</v>
      </c>
      <c r="F3" s="5">
        <f t="shared" si="1"/>
        <v>227.29235917416059</v>
      </c>
      <c r="G3" s="5">
        <f t="shared" si="2"/>
        <v>728.33318467214076</v>
      </c>
      <c r="H3" s="5" t="str">
        <f t="shared" si="3"/>
        <v>Cluster2</v>
      </c>
      <c r="I3" s="15">
        <f t="shared" si="4"/>
        <v>227.29235917416059</v>
      </c>
    </row>
    <row r="4" spans="1:16" ht="15.75" thickBot="1" x14ac:dyDescent="0.3">
      <c r="A4" s="1" t="s">
        <v>8</v>
      </c>
      <c r="B4" s="2">
        <v>306.88300518134719</v>
      </c>
      <c r="C4" s="1">
        <v>78</v>
      </c>
      <c r="D4" s="4">
        <v>6</v>
      </c>
      <c r="E4" s="5">
        <f t="shared" si="0"/>
        <v>137.70916127661923</v>
      </c>
      <c r="F4" s="5">
        <f t="shared" si="1"/>
        <v>7.6897699486609881</v>
      </c>
      <c r="G4" s="5">
        <f t="shared" si="2"/>
        <v>949.47824835710514</v>
      </c>
      <c r="H4" s="5" t="str">
        <f t="shared" si="3"/>
        <v>Cluster2</v>
      </c>
      <c r="I4" s="15">
        <f t="shared" si="4"/>
        <v>7.6897699486609881</v>
      </c>
    </row>
    <row r="5" spans="1:16" ht="15.75" thickBot="1" x14ac:dyDescent="0.3">
      <c r="A5" s="1" t="s">
        <v>14</v>
      </c>
      <c r="B5" s="2">
        <v>238.42514367816096</v>
      </c>
      <c r="C5" s="1">
        <v>74</v>
      </c>
      <c r="D5" s="4">
        <v>12</v>
      </c>
      <c r="E5" s="5">
        <f t="shared" si="0"/>
        <v>69.146999026100715</v>
      </c>
      <c r="F5" s="5">
        <f t="shared" si="1"/>
        <v>62.311632117152413</v>
      </c>
      <c r="G5" s="5">
        <f t="shared" si="2"/>
        <v>1017.9276762441206</v>
      </c>
      <c r="H5" s="5" t="str">
        <f t="shared" si="3"/>
        <v>Cluster2</v>
      </c>
      <c r="I5" s="15">
        <f t="shared" si="4"/>
        <v>62.311632117152413</v>
      </c>
      <c r="K5" s="32" t="s">
        <v>112</v>
      </c>
      <c r="L5" s="33">
        <f>SUM(I2:I101)</f>
        <v>5000.8339487782587</v>
      </c>
    </row>
    <row r="6" spans="1:16" x14ac:dyDescent="0.25">
      <c r="A6" s="1" t="s">
        <v>17</v>
      </c>
      <c r="B6" s="2">
        <v>286.01421455938697</v>
      </c>
      <c r="C6" s="1">
        <v>73</v>
      </c>
      <c r="D6" s="4">
        <v>15</v>
      </c>
      <c r="E6" s="5">
        <f t="shared" si="0"/>
        <v>116.70776890221475</v>
      </c>
      <c r="F6" s="5">
        <f t="shared" si="1"/>
        <v>14.724480055033927</v>
      </c>
      <c r="G6" s="5">
        <f t="shared" si="2"/>
        <v>970.33911871471901</v>
      </c>
      <c r="H6" s="5" t="str">
        <f t="shared" si="3"/>
        <v>Cluster2</v>
      </c>
      <c r="I6" s="15">
        <f t="shared" si="4"/>
        <v>14.724480055033927</v>
      </c>
    </row>
    <row r="7" spans="1:16" x14ac:dyDescent="0.25">
      <c r="A7" s="1" t="s">
        <v>21</v>
      </c>
      <c r="B7" s="2">
        <v>323.50808157099698</v>
      </c>
      <c r="C7" s="1">
        <v>72</v>
      </c>
      <c r="D7" s="4">
        <v>19</v>
      </c>
      <c r="E7" s="5">
        <f t="shared" si="0"/>
        <v>154.19581995773788</v>
      </c>
      <c r="F7" s="5">
        <f t="shared" si="1"/>
        <v>22.816302280753984</v>
      </c>
      <c r="G7" s="5">
        <f t="shared" si="2"/>
        <v>932.84687830883718</v>
      </c>
      <c r="H7" s="5" t="str">
        <f t="shared" si="3"/>
        <v>Cluster2</v>
      </c>
      <c r="I7" s="15">
        <f t="shared" si="4"/>
        <v>22.816302280753984</v>
      </c>
    </row>
    <row r="8" spans="1:16" x14ac:dyDescent="0.25">
      <c r="A8" s="1" t="s">
        <v>22</v>
      </c>
      <c r="B8" s="2">
        <v>372.44767068273097</v>
      </c>
      <c r="C8" s="1">
        <v>77</v>
      </c>
      <c r="D8" s="4">
        <v>20</v>
      </c>
      <c r="E8" s="5">
        <f t="shared" si="0"/>
        <v>203.2012178948215</v>
      </c>
      <c r="F8" s="5">
        <f t="shared" si="1"/>
        <v>71.805120162868036</v>
      </c>
      <c r="G8" s="5">
        <f t="shared" si="2"/>
        <v>883.91024663242661</v>
      </c>
      <c r="H8" s="5" t="str">
        <f t="shared" si="3"/>
        <v>Cluster2</v>
      </c>
      <c r="I8" s="15">
        <f t="shared" si="4"/>
        <v>71.805120162868036</v>
      </c>
    </row>
    <row r="9" spans="1:16" x14ac:dyDescent="0.25">
      <c r="A9" s="1" t="s">
        <v>24</v>
      </c>
      <c r="B9" s="2">
        <v>282.8964617486339</v>
      </c>
      <c r="C9" s="1">
        <v>72</v>
      </c>
      <c r="D9" s="4">
        <v>22</v>
      </c>
      <c r="E9" s="5">
        <f t="shared" si="0"/>
        <v>113.58423565222746</v>
      </c>
      <c r="F9" s="5">
        <f t="shared" si="1"/>
        <v>17.890773625602623</v>
      </c>
      <c r="G9" s="5">
        <f t="shared" si="2"/>
        <v>973.45840885444443</v>
      </c>
      <c r="H9" s="5" t="str">
        <f t="shared" si="3"/>
        <v>Cluster2</v>
      </c>
      <c r="I9" s="15">
        <f t="shared" si="4"/>
        <v>17.890773625602623</v>
      </c>
    </row>
    <row r="10" spans="1:16" x14ac:dyDescent="0.25">
      <c r="A10" s="1" t="s">
        <v>25</v>
      </c>
      <c r="B10" s="2">
        <v>279.76467213114756</v>
      </c>
      <c r="C10" s="1">
        <v>68</v>
      </c>
      <c r="D10" s="4">
        <v>23</v>
      </c>
      <c r="E10" s="5">
        <f t="shared" si="0"/>
        <v>110.51852094811458</v>
      </c>
      <c r="F10" s="5">
        <f t="shared" si="1"/>
        <v>21.648905236547282</v>
      </c>
      <c r="G10" s="5">
        <f t="shared" si="2"/>
        <v>976.60656761460325</v>
      </c>
      <c r="H10" s="5" t="str">
        <f t="shared" si="3"/>
        <v>Cluster2</v>
      </c>
      <c r="I10" s="15">
        <f t="shared" si="4"/>
        <v>21.648905236547282</v>
      </c>
    </row>
    <row r="11" spans="1:16" x14ac:dyDescent="0.25">
      <c r="A11" s="1" t="s">
        <v>28</v>
      </c>
      <c r="B11" s="2">
        <v>273.83159874608157</v>
      </c>
      <c r="C11" s="1">
        <v>71</v>
      </c>
      <c r="D11" s="4">
        <v>26</v>
      </c>
      <c r="E11" s="5">
        <f t="shared" si="0"/>
        <v>104.52249352230267</v>
      </c>
      <c r="F11" s="5">
        <f t="shared" si="1"/>
        <v>27.007436716304635</v>
      </c>
      <c r="G11" s="5">
        <f t="shared" si="2"/>
        <v>982.52579549472978</v>
      </c>
      <c r="H11" s="5" t="str">
        <f t="shared" si="3"/>
        <v>Cluster2</v>
      </c>
      <c r="I11" s="15">
        <f t="shared" si="4"/>
        <v>27.007436716304635</v>
      </c>
    </row>
    <row r="12" spans="1:16" x14ac:dyDescent="0.25">
      <c r="A12" s="1" t="s">
        <v>30</v>
      </c>
      <c r="B12" s="2">
        <v>421.00535779816511</v>
      </c>
      <c r="C12" s="1">
        <v>75</v>
      </c>
      <c r="D12" s="4">
        <v>28</v>
      </c>
      <c r="E12" s="5">
        <f t="shared" si="0"/>
        <v>251.71302201660532</v>
      </c>
      <c r="F12" s="5">
        <f t="shared" si="1"/>
        <v>120.28251166950884</v>
      </c>
      <c r="G12" s="5">
        <f t="shared" si="2"/>
        <v>835.34806292200551</v>
      </c>
      <c r="H12" s="5" t="str">
        <f t="shared" si="3"/>
        <v>Cluster2</v>
      </c>
      <c r="I12" s="15">
        <f t="shared" si="4"/>
        <v>120.28251166950884</v>
      </c>
    </row>
    <row r="13" spans="1:16" x14ac:dyDescent="0.25">
      <c r="A13" s="1" t="s">
        <v>32</v>
      </c>
      <c r="B13" s="2">
        <v>414.21401273885346</v>
      </c>
      <c r="C13" s="1">
        <v>69</v>
      </c>
      <c r="D13" s="4">
        <v>30</v>
      </c>
      <c r="E13" s="5">
        <f t="shared" si="0"/>
        <v>244.91794448034204</v>
      </c>
      <c r="F13" s="5">
        <f t="shared" si="1"/>
        <v>113.56489679976418</v>
      </c>
      <c r="G13" s="5">
        <f t="shared" si="2"/>
        <v>842.15363908040217</v>
      </c>
      <c r="H13" s="5" t="str">
        <f t="shared" si="3"/>
        <v>Cluster2</v>
      </c>
      <c r="I13" s="15">
        <f t="shared" si="4"/>
        <v>113.56489679976418</v>
      </c>
    </row>
    <row r="14" spans="1:16" x14ac:dyDescent="0.25">
      <c r="A14" s="1" t="s">
        <v>37</v>
      </c>
      <c r="B14" s="2">
        <v>291.95957783641165</v>
      </c>
      <c r="C14" s="1">
        <v>67</v>
      </c>
      <c r="D14" s="4">
        <v>35</v>
      </c>
      <c r="E14" s="5">
        <f t="shared" si="0"/>
        <v>122.74208807715117</v>
      </c>
      <c r="F14" s="5">
        <f t="shared" si="1"/>
        <v>10.850127489425438</v>
      </c>
      <c r="G14" s="5">
        <f t="shared" si="2"/>
        <v>964.41863271770217</v>
      </c>
      <c r="H14" s="5" t="str">
        <f t="shared" si="3"/>
        <v>Cluster2</v>
      </c>
      <c r="I14" s="15">
        <f t="shared" si="4"/>
        <v>10.850127489425438</v>
      </c>
    </row>
    <row r="15" spans="1:16" x14ac:dyDescent="0.25">
      <c r="A15" s="1" t="s">
        <v>38</v>
      </c>
      <c r="B15" s="2">
        <v>257.5859139784946</v>
      </c>
      <c r="C15" s="1">
        <v>76</v>
      </c>
      <c r="D15" s="4">
        <v>36</v>
      </c>
      <c r="E15" s="5">
        <f t="shared" si="0"/>
        <v>88.372229833838688</v>
      </c>
      <c r="F15" s="5">
        <f t="shared" si="1"/>
        <v>43.227109074612095</v>
      </c>
      <c r="G15" s="5">
        <f t="shared" si="2"/>
        <v>998.76891216538161</v>
      </c>
      <c r="H15" s="5" t="str">
        <f t="shared" si="3"/>
        <v>Cluster2</v>
      </c>
      <c r="I15" s="15">
        <f t="shared" si="4"/>
        <v>43.227109074612095</v>
      </c>
    </row>
    <row r="16" spans="1:16" x14ac:dyDescent="0.25">
      <c r="A16" s="1" t="s">
        <v>46</v>
      </c>
      <c r="B16" s="2">
        <v>281.81926229508196</v>
      </c>
      <c r="C16" s="1">
        <v>74</v>
      </c>
      <c r="D16" s="4">
        <v>44</v>
      </c>
      <c r="E16" s="5">
        <f t="shared" si="0"/>
        <v>112.52792359370854</v>
      </c>
      <c r="F16" s="5">
        <f t="shared" si="1"/>
        <v>18.924524754211298</v>
      </c>
      <c r="G16" s="5">
        <f t="shared" si="2"/>
        <v>974.53355762727654</v>
      </c>
      <c r="H16" s="5" t="str">
        <f t="shared" si="3"/>
        <v>Cluster2</v>
      </c>
      <c r="I16" s="15">
        <f t="shared" si="4"/>
        <v>18.924524754211298</v>
      </c>
    </row>
    <row r="17" spans="1:9" x14ac:dyDescent="0.25">
      <c r="A17" s="1" t="s">
        <v>47</v>
      </c>
      <c r="B17" s="2">
        <v>333.19625368731573</v>
      </c>
      <c r="C17" s="1">
        <v>76</v>
      </c>
      <c r="D17" s="4">
        <v>45</v>
      </c>
      <c r="E17" s="5">
        <f t="shared" si="0"/>
        <v>163.93706457215387</v>
      </c>
      <c r="F17" s="5">
        <f t="shared" si="1"/>
        <v>32.567868902696723</v>
      </c>
      <c r="G17" s="5">
        <f t="shared" si="2"/>
        <v>923.1587367741738</v>
      </c>
      <c r="H17" s="5" t="str">
        <f t="shared" si="3"/>
        <v>Cluster2</v>
      </c>
      <c r="I17" s="15">
        <f t="shared" si="4"/>
        <v>32.567868902696723</v>
      </c>
    </row>
    <row r="18" spans="1:9" x14ac:dyDescent="0.25">
      <c r="A18" s="1" t="s">
        <v>49</v>
      </c>
      <c r="B18" s="2">
        <v>422.63455555555549</v>
      </c>
      <c r="C18" s="1">
        <v>81</v>
      </c>
      <c r="D18" s="4">
        <v>47</v>
      </c>
      <c r="E18" s="5">
        <f t="shared" si="0"/>
        <v>253.48829436649086</v>
      </c>
      <c r="F18" s="5">
        <f t="shared" si="1"/>
        <v>122.13859447526681</v>
      </c>
      <c r="G18" s="5">
        <f t="shared" si="2"/>
        <v>833.74766601610372</v>
      </c>
      <c r="H18" s="5" t="str">
        <f t="shared" si="3"/>
        <v>Cluster2</v>
      </c>
      <c r="I18" s="15">
        <f t="shared" si="4"/>
        <v>122.13859447526681</v>
      </c>
    </row>
    <row r="19" spans="1:9" x14ac:dyDescent="0.25">
      <c r="A19" s="1" t="s">
        <v>52</v>
      </c>
      <c r="B19" s="2">
        <v>264.01791168353265</v>
      </c>
      <c r="C19" s="1">
        <v>77</v>
      </c>
      <c r="D19" s="4">
        <v>50</v>
      </c>
      <c r="E19" s="5">
        <f t="shared" si="0"/>
        <v>94.84683565139801</v>
      </c>
      <c r="F19" s="5">
        <f t="shared" si="1"/>
        <v>36.893561185160799</v>
      </c>
      <c r="G19" s="5">
        <f t="shared" si="2"/>
        <v>992.3394486557695</v>
      </c>
      <c r="H19" s="5" t="str">
        <f t="shared" si="3"/>
        <v>Cluster2</v>
      </c>
      <c r="I19" s="15">
        <f t="shared" si="4"/>
        <v>36.893561185160799</v>
      </c>
    </row>
    <row r="20" spans="1:9" x14ac:dyDescent="0.25">
      <c r="A20" s="1" t="s">
        <v>53</v>
      </c>
      <c r="B20" s="2">
        <v>406.84882352941173</v>
      </c>
      <c r="C20" s="1">
        <v>83</v>
      </c>
      <c r="D20" s="4">
        <v>51</v>
      </c>
      <c r="E20" s="5">
        <f t="shared" si="0"/>
        <v>237.79918473224186</v>
      </c>
      <c r="F20" s="5">
        <f t="shared" si="1"/>
        <v>106.5500194176162</v>
      </c>
      <c r="G20" s="5">
        <f t="shared" si="2"/>
        <v>849.55168979613291</v>
      </c>
      <c r="H20" s="5" t="str">
        <f t="shared" si="3"/>
        <v>Cluster2</v>
      </c>
      <c r="I20" s="15">
        <f t="shared" si="4"/>
        <v>106.5500194176162</v>
      </c>
    </row>
    <row r="21" spans="1:9" x14ac:dyDescent="0.25">
      <c r="A21" s="1" t="s">
        <v>55</v>
      </c>
      <c r="B21" s="2">
        <v>348.24173857050886</v>
      </c>
      <c r="C21" s="1">
        <v>73</v>
      </c>
      <c r="D21" s="4">
        <v>53</v>
      </c>
      <c r="E21" s="5">
        <f t="shared" si="0"/>
        <v>178.93323576728093</v>
      </c>
      <c r="F21" s="5">
        <f t="shared" si="1"/>
        <v>47.509561806958466</v>
      </c>
      <c r="G21" s="5">
        <f t="shared" si="2"/>
        <v>908.11162988068327</v>
      </c>
      <c r="H21" s="5" t="str">
        <f t="shared" si="3"/>
        <v>Cluster2</v>
      </c>
      <c r="I21" s="15">
        <f t="shared" si="4"/>
        <v>47.509561806958466</v>
      </c>
    </row>
    <row r="22" spans="1:9" x14ac:dyDescent="0.25">
      <c r="A22" s="1" t="s">
        <v>56</v>
      </c>
      <c r="B22" s="2">
        <v>278.91547826086958</v>
      </c>
      <c r="C22" s="1">
        <v>73</v>
      </c>
      <c r="D22" s="4">
        <v>54</v>
      </c>
      <c r="E22" s="5">
        <f t="shared" si="0"/>
        <v>109.60941570185035</v>
      </c>
      <c r="F22" s="5">
        <f t="shared" si="1"/>
        <v>21.821597708874886</v>
      </c>
      <c r="G22" s="5">
        <f t="shared" si="2"/>
        <v>977.43785128495699</v>
      </c>
      <c r="H22" s="5" t="str">
        <f t="shared" si="3"/>
        <v>Cluster2</v>
      </c>
      <c r="I22" s="15">
        <f t="shared" si="4"/>
        <v>21.821597708874886</v>
      </c>
    </row>
    <row r="23" spans="1:9" x14ac:dyDescent="0.25">
      <c r="A23" s="1" t="s">
        <v>57</v>
      </c>
      <c r="B23" s="2">
        <v>320.28026565464904</v>
      </c>
      <c r="C23" s="1">
        <v>77</v>
      </c>
      <c r="D23" s="4">
        <v>55</v>
      </c>
      <c r="E23" s="5">
        <f t="shared" si="0"/>
        <v>151.05657597222682</v>
      </c>
      <c r="F23" s="5">
        <f t="shared" si="1"/>
        <v>19.878427256668484</v>
      </c>
      <c r="G23" s="5">
        <f t="shared" si="2"/>
        <v>936.07736758376689</v>
      </c>
      <c r="H23" s="5" t="str">
        <f t="shared" si="3"/>
        <v>Cluster2</v>
      </c>
      <c r="I23" s="15">
        <f t="shared" si="4"/>
        <v>19.878427256668484</v>
      </c>
    </row>
    <row r="24" spans="1:9" x14ac:dyDescent="0.25">
      <c r="A24" s="1" t="s">
        <v>62</v>
      </c>
      <c r="B24" s="2">
        <v>282.39128571428557</v>
      </c>
      <c r="C24" s="1">
        <v>73</v>
      </c>
      <c r="D24" s="4">
        <v>60</v>
      </c>
      <c r="E24" s="5">
        <f t="shared" si="0"/>
        <v>113.08502956669413</v>
      </c>
      <c r="F24" s="5">
        <f t="shared" si="1"/>
        <v>18.346426315823901</v>
      </c>
      <c r="G24" s="5">
        <f t="shared" si="2"/>
        <v>973.96204565025596</v>
      </c>
      <c r="H24" s="5" t="str">
        <f t="shared" si="3"/>
        <v>Cluster2</v>
      </c>
      <c r="I24" s="15">
        <f t="shared" si="4"/>
        <v>18.346426315823901</v>
      </c>
    </row>
    <row r="25" spans="1:9" x14ac:dyDescent="0.25">
      <c r="A25" s="1" t="s">
        <v>66</v>
      </c>
      <c r="B25" s="2">
        <v>290.52</v>
      </c>
      <c r="C25" s="1">
        <v>81</v>
      </c>
      <c r="D25" s="4">
        <v>64</v>
      </c>
      <c r="E25" s="5">
        <f t="shared" si="0"/>
        <v>121.55440290118776</v>
      </c>
      <c r="F25" s="5">
        <f t="shared" si="1"/>
        <v>12.74136112420716</v>
      </c>
      <c r="G25" s="5">
        <f t="shared" si="2"/>
        <v>965.85819988609319</v>
      </c>
      <c r="H25" s="5" t="str">
        <f t="shared" si="3"/>
        <v>Cluster2</v>
      </c>
      <c r="I25" s="15">
        <f t="shared" si="4"/>
        <v>12.74136112420716</v>
      </c>
    </row>
    <row r="26" spans="1:9" x14ac:dyDescent="0.25">
      <c r="A26" s="1" t="s">
        <v>67</v>
      </c>
      <c r="B26" s="2">
        <v>304.33267080745338</v>
      </c>
      <c r="C26" s="1">
        <v>74</v>
      </c>
      <c r="D26" s="4">
        <v>65</v>
      </c>
      <c r="E26" s="5">
        <f t="shared" si="0"/>
        <v>135.03782733783183</v>
      </c>
      <c r="F26" s="5">
        <f t="shared" si="1"/>
        <v>3.6514972914204336</v>
      </c>
      <c r="G26" s="5">
        <f t="shared" si="2"/>
        <v>952.02014911494769</v>
      </c>
      <c r="H26" s="5" t="str">
        <f t="shared" si="3"/>
        <v>Cluster2</v>
      </c>
      <c r="I26" s="15">
        <f t="shared" si="4"/>
        <v>3.6514972914204336</v>
      </c>
    </row>
    <row r="27" spans="1:9" x14ac:dyDescent="0.25">
      <c r="A27" s="1" t="s">
        <v>71</v>
      </c>
      <c r="B27" s="2">
        <v>530.77266666666651</v>
      </c>
      <c r="C27" s="1">
        <v>60</v>
      </c>
      <c r="D27" s="4">
        <v>69</v>
      </c>
      <c r="E27" s="5">
        <f t="shared" si="0"/>
        <v>361.65367773972775</v>
      </c>
      <c r="F27" s="5">
        <f t="shared" si="1"/>
        <v>230.4278977121009</v>
      </c>
      <c r="G27" s="5">
        <f t="shared" si="2"/>
        <v>725.71516885308063</v>
      </c>
      <c r="H27" s="5" t="str">
        <f t="shared" si="3"/>
        <v>Cluster2</v>
      </c>
      <c r="I27" s="15">
        <f t="shared" si="4"/>
        <v>230.4278977121009</v>
      </c>
    </row>
    <row r="28" spans="1:9" x14ac:dyDescent="0.25">
      <c r="A28" s="1" t="s">
        <v>78</v>
      </c>
      <c r="B28" s="2">
        <v>326.39028301886793</v>
      </c>
      <c r="C28" s="1">
        <v>75</v>
      </c>
      <c r="D28" s="4">
        <v>76</v>
      </c>
      <c r="E28" s="5">
        <f t="shared" si="0"/>
        <v>157.11000729253163</v>
      </c>
      <c r="F28" s="5">
        <f t="shared" si="1"/>
        <v>25.707484013751753</v>
      </c>
      <c r="G28" s="5">
        <f t="shared" si="2"/>
        <v>929.96307657554382</v>
      </c>
      <c r="H28" s="5" t="str">
        <f t="shared" si="3"/>
        <v>Cluster2</v>
      </c>
      <c r="I28" s="15">
        <f t="shared" si="4"/>
        <v>25.707484013751753</v>
      </c>
    </row>
    <row r="29" spans="1:9" x14ac:dyDescent="0.25">
      <c r="A29" s="1" t="s">
        <v>80</v>
      </c>
      <c r="B29" s="2">
        <v>252.05848888888889</v>
      </c>
      <c r="C29" s="1">
        <v>68</v>
      </c>
      <c r="D29" s="4">
        <v>78</v>
      </c>
      <c r="E29" s="5">
        <f t="shared" si="0"/>
        <v>82.834486272822886</v>
      </c>
      <c r="F29" s="5">
        <f t="shared" si="1"/>
        <v>48.971953003256871</v>
      </c>
      <c r="G29" s="5">
        <f t="shared" si="2"/>
        <v>1004.3122427052122</v>
      </c>
      <c r="H29" s="5" t="str">
        <f t="shared" si="3"/>
        <v>Cluster2</v>
      </c>
      <c r="I29" s="15">
        <f t="shared" si="4"/>
        <v>48.971953003256871</v>
      </c>
    </row>
    <row r="30" spans="1:9" x14ac:dyDescent="0.25">
      <c r="A30" s="1" t="s">
        <v>81</v>
      </c>
      <c r="B30" s="2">
        <v>247.77749391727497</v>
      </c>
      <c r="C30" s="1">
        <v>76</v>
      </c>
      <c r="D30" s="4">
        <v>79</v>
      </c>
      <c r="E30" s="5">
        <f t="shared" si="0"/>
        <v>78.576128264681714</v>
      </c>
      <c r="F30" s="5">
        <f t="shared" si="1"/>
        <v>53.020860515934771</v>
      </c>
      <c r="G30" s="5">
        <f t="shared" si="2"/>
        <v>1008.5773127160681</v>
      </c>
      <c r="H30" s="5" t="str">
        <f t="shared" si="3"/>
        <v>Cluster2</v>
      </c>
      <c r="I30" s="15">
        <f t="shared" si="4"/>
        <v>53.020860515934771</v>
      </c>
    </row>
    <row r="31" spans="1:9" x14ac:dyDescent="0.25">
      <c r="A31" s="1" t="s">
        <v>83</v>
      </c>
      <c r="B31" s="2">
        <v>296.6719117647059</v>
      </c>
      <c r="C31" s="1">
        <v>75</v>
      </c>
      <c r="D31" s="4">
        <v>81</v>
      </c>
      <c r="E31" s="5">
        <f t="shared" si="0"/>
        <v>127.39912077249295</v>
      </c>
      <c r="F31" s="5">
        <f t="shared" si="1"/>
        <v>4.3719237290399926</v>
      </c>
      <c r="G31" s="5">
        <f t="shared" si="2"/>
        <v>959.68143111767267</v>
      </c>
      <c r="H31" s="5" t="str">
        <f t="shared" si="3"/>
        <v>Cluster2</v>
      </c>
      <c r="I31" s="15">
        <f t="shared" si="4"/>
        <v>4.3719237290399926</v>
      </c>
    </row>
    <row r="32" spans="1:9" x14ac:dyDescent="0.25">
      <c r="A32" s="1" t="s">
        <v>85</v>
      </c>
      <c r="B32" s="2">
        <v>242.63043731778421</v>
      </c>
      <c r="C32" s="1">
        <v>62</v>
      </c>
      <c r="D32" s="4">
        <v>83</v>
      </c>
      <c r="E32" s="5">
        <f t="shared" si="0"/>
        <v>73.973444145259862</v>
      </c>
      <c r="F32" s="5">
        <f t="shared" si="1"/>
        <v>59.207758773542601</v>
      </c>
      <c r="G32" s="5">
        <f t="shared" si="2"/>
        <v>1013.7933832871398</v>
      </c>
      <c r="H32" s="5" t="str">
        <f t="shared" si="3"/>
        <v>Cluster2</v>
      </c>
      <c r="I32" s="15">
        <f t="shared" si="4"/>
        <v>59.207758773542601</v>
      </c>
    </row>
    <row r="33" spans="1:9" x14ac:dyDescent="0.25">
      <c r="A33" s="1" t="s">
        <v>90</v>
      </c>
      <c r="B33" s="2">
        <v>678.82714964370541</v>
      </c>
      <c r="C33" s="1">
        <v>78</v>
      </c>
      <c r="D33" s="4">
        <v>88</v>
      </c>
      <c r="E33" s="5">
        <f t="shared" si="0"/>
        <v>509.55220620088824</v>
      </c>
      <c r="F33" s="5">
        <f t="shared" si="1"/>
        <v>378.12162244755399</v>
      </c>
      <c r="G33" s="5">
        <f t="shared" si="2"/>
        <v>577.53953529701801</v>
      </c>
      <c r="H33" s="5" t="str">
        <f t="shared" si="3"/>
        <v>Cluster2</v>
      </c>
      <c r="I33" s="15">
        <f t="shared" si="4"/>
        <v>378.12162244755399</v>
      </c>
    </row>
    <row r="34" spans="1:9" x14ac:dyDescent="0.25">
      <c r="A34" s="1" t="s">
        <v>94</v>
      </c>
      <c r="B34" s="2">
        <v>298.69431693989065</v>
      </c>
      <c r="C34" s="1">
        <v>66</v>
      </c>
      <c r="D34" s="4">
        <v>92</v>
      </c>
      <c r="E34" s="5">
        <f t="shared" ref="E34:E65" si="5">SQRT((B34-$K$2)^2+(C34-$L$2)^2)</f>
        <v>129.51301424784353</v>
      </c>
      <c r="F34" s="5">
        <f t="shared" ref="F34:F65" si="6">SQRT((B34-$M$2)^2+(C34-$N$2)^2)</f>
        <v>7.6592697342197047</v>
      </c>
      <c r="G34" s="5">
        <f t="shared" ref="G34:G65" si="7">SQRT((B34-$O$2)^2+(C34-$P$2)^2)</f>
        <v>957.69190157219668</v>
      </c>
      <c r="H34" s="5" t="str">
        <f t="shared" ref="H34:H65" si="8">IF(MIN(E34:G34)=E34,"Cluster1",IF(MIN(E34:G34)=F34,"Cluster2","Cluster3"))</f>
        <v>Cluster2</v>
      </c>
      <c r="I34" s="15">
        <f t="shared" ref="I34:I65" si="9">IF(H34="Cluster2",F34,IF(H34="Cluster3",G34,IF(H34="Cluster1",E34)))</f>
        <v>7.6592697342197047</v>
      </c>
    </row>
    <row r="35" spans="1:9" x14ac:dyDescent="0.25">
      <c r="A35" s="1" t="s">
        <v>99</v>
      </c>
      <c r="B35" s="2">
        <v>550.04624000000001</v>
      </c>
      <c r="C35" s="1">
        <v>61</v>
      </c>
      <c r="D35" s="4">
        <v>97</v>
      </c>
      <c r="E35" s="5">
        <f t="shared" si="5"/>
        <v>380.88773506402333</v>
      </c>
      <c r="F35" s="5">
        <f t="shared" si="6"/>
        <v>249.61984337153098</v>
      </c>
      <c r="G35" s="5">
        <f t="shared" si="7"/>
        <v>706.42617172377209</v>
      </c>
      <c r="H35" s="5" t="str">
        <f t="shared" si="8"/>
        <v>Cluster2</v>
      </c>
      <c r="I35" s="15">
        <f t="shared" si="9"/>
        <v>249.61984337153098</v>
      </c>
    </row>
    <row r="36" spans="1:9" x14ac:dyDescent="0.25">
      <c r="A36" s="1" t="s">
        <v>3</v>
      </c>
      <c r="B36" s="2">
        <v>190.26583703703704</v>
      </c>
      <c r="C36" s="1">
        <v>80</v>
      </c>
      <c r="D36" s="4">
        <v>1</v>
      </c>
      <c r="E36" s="5">
        <f t="shared" si="5"/>
        <v>22.491758681242256</v>
      </c>
      <c r="F36" s="5">
        <f t="shared" si="6"/>
        <v>110.66589649406291</v>
      </c>
      <c r="G36" s="5">
        <f t="shared" si="7"/>
        <v>1066.1038774788699</v>
      </c>
      <c r="H36" s="5" t="str">
        <f t="shared" si="8"/>
        <v>Cluster1</v>
      </c>
      <c r="I36" s="15">
        <f t="shared" si="9"/>
        <v>22.491758681242256</v>
      </c>
    </row>
    <row r="37" spans="1:9" x14ac:dyDescent="0.25">
      <c r="A37" s="1" t="s">
        <v>4</v>
      </c>
      <c r="B37" s="2">
        <v>182.96230343300113</v>
      </c>
      <c r="C37" s="1">
        <v>75</v>
      </c>
      <c r="D37" s="4">
        <v>2</v>
      </c>
      <c r="E37" s="5">
        <f t="shared" si="5"/>
        <v>14.014339772765291</v>
      </c>
      <c r="F37" s="5">
        <f t="shared" si="6"/>
        <v>117.78251863034407</v>
      </c>
      <c r="G37" s="5">
        <f t="shared" si="7"/>
        <v>1073.39098404945</v>
      </c>
      <c r="H37" s="5" t="str">
        <f t="shared" si="8"/>
        <v>Cluster1</v>
      </c>
      <c r="I37" s="15">
        <f t="shared" si="9"/>
        <v>14.014339772765291</v>
      </c>
    </row>
    <row r="38" spans="1:9" x14ac:dyDescent="0.25">
      <c r="A38" s="1" t="s">
        <v>5</v>
      </c>
      <c r="B38" s="2">
        <v>198.66577142857153</v>
      </c>
      <c r="C38" s="1">
        <v>72</v>
      </c>
      <c r="D38" s="4">
        <v>3</v>
      </c>
      <c r="E38" s="5">
        <f t="shared" si="5"/>
        <v>29.353932290091365</v>
      </c>
      <c r="F38" s="5">
        <f t="shared" si="6"/>
        <v>102.07731337145395</v>
      </c>
      <c r="G38" s="5">
        <f t="shared" si="7"/>
        <v>1057.6889358652525</v>
      </c>
      <c r="H38" s="5" t="str">
        <f t="shared" si="8"/>
        <v>Cluster1</v>
      </c>
      <c r="I38" s="15">
        <f t="shared" si="9"/>
        <v>29.353932290091365</v>
      </c>
    </row>
    <row r="39" spans="1:9" x14ac:dyDescent="0.25">
      <c r="A39" s="1" t="s">
        <v>7</v>
      </c>
      <c r="B39" s="2">
        <v>176.48285000000001</v>
      </c>
      <c r="C39" s="1">
        <v>67</v>
      </c>
      <c r="D39" s="4">
        <v>5</v>
      </c>
      <c r="E39" s="5">
        <f t="shared" si="5"/>
        <v>8.6427014505430382</v>
      </c>
      <c r="F39" s="5">
        <f t="shared" si="6"/>
        <v>124.41470206828677</v>
      </c>
      <c r="G39" s="5">
        <f t="shared" si="7"/>
        <v>1079.8926454475636</v>
      </c>
      <c r="H39" s="5" t="str">
        <f t="shared" si="8"/>
        <v>Cluster1</v>
      </c>
      <c r="I39" s="15">
        <f t="shared" si="9"/>
        <v>8.6427014505430382</v>
      </c>
    </row>
    <row r="40" spans="1:9" x14ac:dyDescent="0.25">
      <c r="A40" s="1" t="s">
        <v>9</v>
      </c>
      <c r="B40" s="2">
        <v>210.54651685393264</v>
      </c>
      <c r="C40" s="1">
        <v>73</v>
      </c>
      <c r="D40" s="4">
        <v>7</v>
      </c>
      <c r="E40" s="5">
        <f t="shared" si="5"/>
        <v>41.25089452494484</v>
      </c>
      <c r="F40" s="5">
        <f t="shared" si="6"/>
        <v>90.188014099282157</v>
      </c>
      <c r="G40" s="5">
        <f t="shared" si="7"/>
        <v>1045.8067793754624</v>
      </c>
      <c r="H40" s="5" t="str">
        <f t="shared" si="8"/>
        <v>Cluster1</v>
      </c>
      <c r="I40" s="15">
        <f t="shared" si="9"/>
        <v>41.25089452494484</v>
      </c>
    </row>
    <row r="41" spans="1:9" x14ac:dyDescent="0.25">
      <c r="A41" s="1" t="s">
        <v>10</v>
      </c>
      <c r="B41" s="2">
        <v>224.26801104972375</v>
      </c>
      <c r="C41" s="1">
        <v>72</v>
      </c>
      <c r="D41" s="4">
        <v>8</v>
      </c>
      <c r="E41" s="5">
        <f t="shared" si="5"/>
        <v>54.955928817024216</v>
      </c>
      <c r="F41" s="5">
        <f t="shared" si="6"/>
        <v>76.478209259389388</v>
      </c>
      <c r="G41" s="5">
        <f t="shared" si="7"/>
        <v>1032.0867430628239</v>
      </c>
      <c r="H41" s="5" t="str">
        <f t="shared" si="8"/>
        <v>Cluster1</v>
      </c>
      <c r="I41" s="15">
        <f t="shared" si="9"/>
        <v>54.955928817024216</v>
      </c>
    </row>
    <row r="42" spans="1:9" x14ac:dyDescent="0.25">
      <c r="A42" s="1" t="s">
        <v>11</v>
      </c>
      <c r="B42" s="2">
        <v>206.42870588235289</v>
      </c>
      <c r="C42" s="1">
        <v>70</v>
      </c>
      <c r="D42" s="4">
        <v>9</v>
      </c>
      <c r="E42" s="5">
        <f t="shared" si="5"/>
        <v>37.161183939103417</v>
      </c>
      <c r="F42" s="5">
        <f t="shared" si="6"/>
        <v>94.365664077549496</v>
      </c>
      <c r="G42" s="5">
        <f t="shared" si="7"/>
        <v>1049.9317264677559</v>
      </c>
      <c r="H42" s="5" t="str">
        <f t="shared" si="8"/>
        <v>Cluster1</v>
      </c>
      <c r="I42" s="15">
        <f t="shared" si="9"/>
        <v>37.161183939103417</v>
      </c>
    </row>
    <row r="43" spans="1:9" x14ac:dyDescent="0.25">
      <c r="A43" s="1" t="s">
        <v>12</v>
      </c>
      <c r="B43" s="2">
        <v>70.752500000000012</v>
      </c>
      <c r="C43" s="1">
        <v>72</v>
      </c>
      <c r="D43" s="4">
        <v>10</v>
      </c>
      <c r="E43" s="5">
        <f t="shared" si="5"/>
        <v>98.560016356519498</v>
      </c>
      <c r="F43" s="5">
        <f t="shared" si="6"/>
        <v>229.98537561983375</v>
      </c>
      <c r="G43" s="5">
        <f t="shared" si="7"/>
        <v>1185.6020036672548</v>
      </c>
      <c r="H43" s="5" t="str">
        <f t="shared" si="8"/>
        <v>Cluster1</v>
      </c>
      <c r="I43" s="15">
        <f t="shared" si="9"/>
        <v>98.560016356519498</v>
      </c>
    </row>
    <row r="44" spans="1:9" x14ac:dyDescent="0.25">
      <c r="A44" s="1" t="s">
        <v>13</v>
      </c>
      <c r="B44" s="2">
        <v>232.01750000000001</v>
      </c>
      <c r="C44" s="1">
        <v>77</v>
      </c>
      <c r="D44" s="4">
        <v>11</v>
      </c>
      <c r="E44" s="5">
        <f t="shared" si="5"/>
        <v>62.918322899676163</v>
      </c>
      <c r="F44" s="5">
        <f t="shared" si="6"/>
        <v>68.811358686708203</v>
      </c>
      <c r="G44" s="5">
        <f t="shared" si="7"/>
        <v>1024.3397184964581</v>
      </c>
      <c r="H44" s="5" t="str">
        <f t="shared" si="8"/>
        <v>Cluster1</v>
      </c>
      <c r="I44" s="15">
        <f t="shared" si="9"/>
        <v>62.918322899676163</v>
      </c>
    </row>
    <row r="45" spans="1:9" x14ac:dyDescent="0.25">
      <c r="A45" s="1" t="s">
        <v>15</v>
      </c>
      <c r="B45" s="2">
        <v>128.84466666666671</v>
      </c>
      <c r="C45" s="1">
        <v>72</v>
      </c>
      <c r="D45" s="4">
        <v>13</v>
      </c>
      <c r="E45" s="5">
        <f t="shared" si="5"/>
        <v>40.468072780025388</v>
      </c>
      <c r="F45" s="5">
        <f t="shared" si="6"/>
        <v>171.89461380008973</v>
      </c>
      <c r="G45" s="5">
        <f t="shared" si="7"/>
        <v>1127.5099237514855</v>
      </c>
      <c r="H45" s="5" t="str">
        <f t="shared" si="8"/>
        <v>Cluster1</v>
      </c>
      <c r="I45" s="15">
        <f t="shared" si="9"/>
        <v>40.468072780025388</v>
      </c>
    </row>
    <row r="46" spans="1:9" x14ac:dyDescent="0.25">
      <c r="A46" s="1" t="s">
        <v>16</v>
      </c>
      <c r="B46" s="2">
        <v>127.71749149659863</v>
      </c>
      <c r="C46" s="1">
        <v>70</v>
      </c>
      <c r="D46" s="4">
        <v>14</v>
      </c>
      <c r="E46" s="5">
        <f t="shared" si="5"/>
        <v>41.634885555082292</v>
      </c>
      <c r="F46" s="5">
        <f t="shared" si="6"/>
        <v>173.04929352512752</v>
      </c>
      <c r="G46" s="5">
        <f t="shared" si="7"/>
        <v>1128.6424099648707</v>
      </c>
      <c r="H46" s="5" t="str">
        <f t="shared" si="8"/>
        <v>Cluster1</v>
      </c>
      <c r="I46" s="15">
        <f t="shared" si="9"/>
        <v>41.634885555082292</v>
      </c>
    </row>
    <row r="47" spans="1:9" x14ac:dyDescent="0.25">
      <c r="A47" s="1" t="s">
        <v>18</v>
      </c>
      <c r="B47" s="2">
        <v>72.783720405862454</v>
      </c>
      <c r="C47" s="1">
        <v>74</v>
      </c>
      <c r="D47" s="4">
        <v>16</v>
      </c>
      <c r="E47" s="5">
        <f t="shared" si="5"/>
        <v>96.55314175415208</v>
      </c>
      <c r="F47" s="5">
        <f t="shared" si="6"/>
        <v>227.95083394731887</v>
      </c>
      <c r="G47" s="5">
        <f t="shared" si="7"/>
        <v>1183.5690995161776</v>
      </c>
      <c r="H47" s="5" t="str">
        <f t="shared" si="8"/>
        <v>Cluster1</v>
      </c>
      <c r="I47" s="15">
        <f t="shared" si="9"/>
        <v>96.55314175415208</v>
      </c>
    </row>
    <row r="48" spans="1:9" x14ac:dyDescent="0.25">
      <c r="A48" s="1" t="s">
        <v>19</v>
      </c>
      <c r="B48" s="2">
        <v>100.70023255813956</v>
      </c>
      <c r="C48" s="1">
        <v>73</v>
      </c>
      <c r="D48" s="4">
        <v>17</v>
      </c>
      <c r="E48" s="5">
        <f t="shared" si="5"/>
        <v>68.622189181560117</v>
      </c>
      <c r="F48" s="5">
        <f t="shared" si="6"/>
        <v>200.03385235463946</v>
      </c>
      <c r="G48" s="5">
        <f t="shared" si="7"/>
        <v>1155.6530183974974</v>
      </c>
      <c r="H48" s="5" t="str">
        <f t="shared" si="8"/>
        <v>Cluster1</v>
      </c>
      <c r="I48" s="15">
        <f t="shared" si="9"/>
        <v>68.622189181560117</v>
      </c>
    </row>
    <row r="49" spans="1:9" x14ac:dyDescent="0.25">
      <c r="A49" s="1" t="s">
        <v>20</v>
      </c>
      <c r="B49" s="2">
        <v>174.05628676470587</v>
      </c>
      <c r="C49" s="1">
        <v>72</v>
      </c>
      <c r="D49" s="4">
        <v>18</v>
      </c>
      <c r="E49" s="5">
        <f t="shared" si="5"/>
        <v>4.7471534856059288</v>
      </c>
      <c r="F49" s="5">
        <f t="shared" si="6"/>
        <v>126.68497861436721</v>
      </c>
      <c r="G49" s="5">
        <f t="shared" si="7"/>
        <v>1082.2983776137046</v>
      </c>
      <c r="H49" s="5" t="str">
        <f t="shared" si="8"/>
        <v>Cluster1</v>
      </c>
      <c r="I49" s="15">
        <f t="shared" si="9"/>
        <v>4.7471534856059288</v>
      </c>
    </row>
    <row r="50" spans="1:9" x14ac:dyDescent="0.25">
      <c r="A50" s="1" t="s">
        <v>23</v>
      </c>
      <c r="B50" s="2">
        <v>171.59619223659888</v>
      </c>
      <c r="C50" s="1">
        <v>74</v>
      </c>
      <c r="D50" s="4">
        <v>21</v>
      </c>
      <c r="E50" s="5">
        <f t="shared" si="5"/>
        <v>3.1538267222852054</v>
      </c>
      <c r="F50" s="5">
        <f t="shared" si="6"/>
        <v>129.1390015316274</v>
      </c>
      <c r="G50" s="5">
        <f t="shared" si="7"/>
        <v>1084.7566276855764</v>
      </c>
      <c r="H50" s="5" t="str">
        <f t="shared" si="8"/>
        <v>Cluster1</v>
      </c>
      <c r="I50" s="15">
        <f t="shared" si="9"/>
        <v>3.1538267222852054</v>
      </c>
    </row>
    <row r="51" spans="1:9" x14ac:dyDescent="0.25">
      <c r="A51" s="1" t="s">
        <v>26</v>
      </c>
      <c r="B51" s="2">
        <v>169.00211618257265</v>
      </c>
      <c r="C51" s="1">
        <v>66</v>
      </c>
      <c r="D51" s="4">
        <v>24</v>
      </c>
      <c r="E51" s="5">
        <f t="shared" si="5"/>
        <v>5.8332302498552178</v>
      </c>
      <c r="F51" s="5">
        <f t="shared" si="6"/>
        <v>131.93832026538161</v>
      </c>
      <c r="G51" s="5">
        <f t="shared" si="7"/>
        <v>1087.3801188753123</v>
      </c>
      <c r="H51" s="5" t="str">
        <f t="shared" si="8"/>
        <v>Cluster1</v>
      </c>
      <c r="I51" s="15">
        <f t="shared" si="9"/>
        <v>5.8332302498552178</v>
      </c>
    </row>
    <row r="52" spans="1:9" x14ac:dyDescent="0.25">
      <c r="A52" s="1" t="s">
        <v>27</v>
      </c>
      <c r="B52" s="2">
        <v>181.32380000000003</v>
      </c>
      <c r="C52" s="1">
        <v>69</v>
      </c>
      <c r="D52" s="4">
        <v>25</v>
      </c>
      <c r="E52" s="5">
        <f t="shared" si="5"/>
        <v>12.339171236063434</v>
      </c>
      <c r="F52" s="5">
        <f t="shared" si="6"/>
        <v>119.49032317603518</v>
      </c>
      <c r="G52" s="5">
        <f t="shared" si="7"/>
        <v>1075.0406387324592</v>
      </c>
      <c r="H52" s="5" t="str">
        <f t="shared" si="8"/>
        <v>Cluster1</v>
      </c>
      <c r="I52" s="15">
        <f t="shared" si="9"/>
        <v>12.339171236063434</v>
      </c>
    </row>
    <row r="53" spans="1:9" x14ac:dyDescent="0.25">
      <c r="A53" s="1" t="s">
        <v>29</v>
      </c>
      <c r="B53" s="2">
        <v>146.54676767676773</v>
      </c>
      <c r="C53" s="1">
        <v>74</v>
      </c>
      <c r="D53" s="4">
        <v>27</v>
      </c>
      <c r="E53" s="5">
        <f t="shared" si="5"/>
        <v>22.869258287971267</v>
      </c>
      <c r="F53" s="5">
        <f t="shared" si="6"/>
        <v>154.18818645152115</v>
      </c>
      <c r="G53" s="5">
        <f t="shared" si="7"/>
        <v>1109.8060522453709</v>
      </c>
      <c r="H53" s="5" t="str">
        <f t="shared" si="8"/>
        <v>Cluster1</v>
      </c>
      <c r="I53" s="15">
        <f t="shared" si="9"/>
        <v>22.869258287971267</v>
      </c>
    </row>
    <row r="54" spans="1:9" x14ac:dyDescent="0.25">
      <c r="A54" s="1" t="s">
        <v>31</v>
      </c>
      <c r="B54" s="2">
        <v>135.3112041884817</v>
      </c>
      <c r="C54" s="1">
        <v>73</v>
      </c>
      <c r="D54" s="4">
        <v>29</v>
      </c>
      <c r="E54" s="5">
        <f t="shared" si="5"/>
        <v>34.021454214257055</v>
      </c>
      <c r="F54" s="5">
        <f t="shared" si="6"/>
        <v>165.4229573465158</v>
      </c>
      <c r="G54" s="5">
        <f t="shared" si="7"/>
        <v>1121.0420600749012</v>
      </c>
      <c r="H54" s="5" t="str">
        <f t="shared" si="8"/>
        <v>Cluster1</v>
      </c>
      <c r="I54" s="15">
        <f t="shared" si="9"/>
        <v>34.021454214257055</v>
      </c>
    </row>
    <row r="55" spans="1:9" x14ac:dyDescent="0.25">
      <c r="A55" s="1" t="s">
        <v>33</v>
      </c>
      <c r="B55" s="2">
        <v>223.79248749999999</v>
      </c>
      <c r="C55" s="1">
        <v>75</v>
      </c>
      <c r="D55" s="4">
        <v>31</v>
      </c>
      <c r="E55" s="5">
        <f t="shared" si="5"/>
        <v>54.572566171347553</v>
      </c>
      <c r="F55" s="5">
        <f t="shared" si="6"/>
        <v>76.958225679272587</v>
      </c>
      <c r="G55" s="5">
        <f t="shared" si="7"/>
        <v>1032.5608184710845</v>
      </c>
      <c r="H55" s="5" t="str">
        <f t="shared" si="8"/>
        <v>Cluster1</v>
      </c>
      <c r="I55" s="15">
        <f t="shared" si="9"/>
        <v>54.572566171347553</v>
      </c>
    </row>
    <row r="56" spans="1:9" x14ac:dyDescent="0.25">
      <c r="A56" s="1" t="s">
        <v>34</v>
      </c>
      <c r="B56" s="2">
        <v>154.71985157699439</v>
      </c>
      <c r="C56" s="1">
        <v>73</v>
      </c>
      <c r="D56" s="4">
        <v>32</v>
      </c>
      <c r="E56" s="5">
        <f t="shared" si="5"/>
        <v>14.639740967706528</v>
      </c>
      <c r="F56" s="5">
        <f t="shared" si="6"/>
        <v>146.01436882125822</v>
      </c>
      <c r="G56" s="5">
        <f t="shared" si="7"/>
        <v>1101.6334205148487</v>
      </c>
      <c r="H56" s="5" t="str">
        <f t="shared" si="8"/>
        <v>Cluster1</v>
      </c>
      <c r="I56" s="15">
        <f t="shared" si="9"/>
        <v>14.639740967706528</v>
      </c>
    </row>
    <row r="57" spans="1:9" x14ac:dyDescent="0.25">
      <c r="A57" s="1" t="s">
        <v>35</v>
      </c>
      <c r="B57" s="2">
        <v>231.36278768233396</v>
      </c>
      <c r="C57" s="1">
        <v>74</v>
      </c>
      <c r="D57" s="4">
        <v>33</v>
      </c>
      <c r="E57" s="5">
        <f t="shared" si="5"/>
        <v>62.088535137537946</v>
      </c>
      <c r="F57" s="5">
        <f t="shared" si="6"/>
        <v>69.373676896009101</v>
      </c>
      <c r="G57" s="5">
        <f t="shared" si="7"/>
        <v>1024.9900322399358</v>
      </c>
      <c r="H57" s="5" t="str">
        <f t="shared" si="8"/>
        <v>Cluster1</v>
      </c>
      <c r="I57" s="15">
        <f t="shared" si="9"/>
        <v>62.088535137537946</v>
      </c>
    </row>
    <row r="58" spans="1:9" x14ac:dyDescent="0.25">
      <c r="A58" s="1" t="s">
        <v>36</v>
      </c>
      <c r="B58" s="2">
        <v>151.85492012779548</v>
      </c>
      <c r="C58" s="1">
        <v>72</v>
      </c>
      <c r="D58" s="4">
        <v>34</v>
      </c>
      <c r="E58" s="5">
        <f t="shared" si="5"/>
        <v>17.458318191122938</v>
      </c>
      <c r="F58" s="5">
        <f t="shared" si="6"/>
        <v>148.8852199144965</v>
      </c>
      <c r="G58" s="5">
        <f t="shared" si="7"/>
        <v>1104.4997071754722</v>
      </c>
      <c r="H58" s="5" t="str">
        <f t="shared" si="8"/>
        <v>Cluster1</v>
      </c>
      <c r="I58" s="15">
        <f t="shared" si="9"/>
        <v>17.458318191122938</v>
      </c>
    </row>
    <row r="59" spans="1:9" x14ac:dyDescent="0.25">
      <c r="A59" s="1" t="s">
        <v>39</v>
      </c>
      <c r="B59" s="2">
        <v>181.53589108910887</v>
      </c>
      <c r="C59" s="1">
        <v>74</v>
      </c>
      <c r="D59" s="4">
        <v>37</v>
      </c>
      <c r="E59" s="5">
        <f t="shared" si="5"/>
        <v>12.415531673895831</v>
      </c>
      <c r="F59" s="5">
        <f t="shared" si="6"/>
        <v>119.1994256811164</v>
      </c>
      <c r="G59" s="5">
        <f t="shared" si="7"/>
        <v>1074.8169288330814</v>
      </c>
      <c r="H59" s="5" t="str">
        <f t="shared" si="8"/>
        <v>Cluster1</v>
      </c>
      <c r="I59" s="15">
        <f t="shared" si="9"/>
        <v>12.415531673895831</v>
      </c>
    </row>
    <row r="60" spans="1:9" x14ac:dyDescent="0.25">
      <c r="A60" s="1" t="s">
        <v>40</v>
      </c>
      <c r="B60" s="2">
        <v>71.087407407407397</v>
      </c>
      <c r="C60" s="1">
        <v>67</v>
      </c>
      <c r="D60" s="4">
        <v>38</v>
      </c>
      <c r="E60" s="5">
        <f t="shared" si="5"/>
        <v>98.343387541906935</v>
      </c>
      <c r="F60" s="5">
        <f t="shared" si="6"/>
        <v>229.73499517438884</v>
      </c>
      <c r="G60" s="5">
        <f t="shared" si="7"/>
        <v>1185.2860717377382</v>
      </c>
      <c r="H60" s="5" t="str">
        <f t="shared" si="8"/>
        <v>Cluster1</v>
      </c>
      <c r="I60" s="15">
        <f t="shared" si="9"/>
        <v>98.343387541906935</v>
      </c>
    </row>
    <row r="61" spans="1:9" x14ac:dyDescent="0.25">
      <c r="A61" s="1" t="s">
        <v>41</v>
      </c>
      <c r="B61" s="2">
        <v>140.35664335664336</v>
      </c>
      <c r="C61" s="1">
        <v>76</v>
      </c>
      <c r="D61" s="4">
        <v>39</v>
      </c>
      <c r="E61" s="5">
        <f t="shared" si="5"/>
        <v>29.255160612459161</v>
      </c>
      <c r="F61" s="5">
        <f t="shared" si="6"/>
        <v>160.39842954884551</v>
      </c>
      <c r="G61" s="5">
        <f t="shared" si="7"/>
        <v>1115.9979720448475</v>
      </c>
      <c r="H61" s="5" t="str">
        <f t="shared" si="8"/>
        <v>Cluster1</v>
      </c>
      <c r="I61" s="15">
        <f t="shared" si="9"/>
        <v>29.255160612459161</v>
      </c>
    </row>
    <row r="62" spans="1:9" x14ac:dyDescent="0.25">
      <c r="A62" s="1" t="s">
        <v>42</v>
      </c>
      <c r="B62" s="2">
        <v>49.438333333333318</v>
      </c>
      <c r="C62" s="1">
        <v>73</v>
      </c>
      <c r="D62" s="4">
        <v>40</v>
      </c>
      <c r="E62" s="5">
        <f t="shared" si="5"/>
        <v>119.87978637980729</v>
      </c>
      <c r="F62" s="5">
        <f t="shared" si="6"/>
        <v>251.29567687503896</v>
      </c>
      <c r="G62" s="5">
        <f t="shared" si="7"/>
        <v>1206.9148993147355</v>
      </c>
      <c r="H62" s="5" t="str">
        <f t="shared" si="8"/>
        <v>Cluster1</v>
      </c>
      <c r="I62" s="15">
        <f t="shared" si="9"/>
        <v>119.87978637980729</v>
      </c>
    </row>
    <row r="63" spans="1:9" x14ac:dyDescent="0.25">
      <c r="A63" s="1" t="s">
        <v>44</v>
      </c>
      <c r="B63" s="2">
        <v>196.10666666666671</v>
      </c>
      <c r="C63" s="1">
        <v>71</v>
      </c>
      <c r="D63" s="4">
        <v>42</v>
      </c>
      <c r="E63" s="5">
        <f t="shared" si="5"/>
        <v>26.807002838968625</v>
      </c>
      <c r="F63" s="5">
        <f t="shared" si="6"/>
        <v>104.65418098073106</v>
      </c>
      <c r="G63" s="5">
        <f t="shared" si="7"/>
        <v>1060.2503922395126</v>
      </c>
      <c r="H63" s="5" t="str">
        <f t="shared" si="8"/>
        <v>Cluster1</v>
      </c>
      <c r="I63" s="15">
        <f t="shared" si="9"/>
        <v>26.807002838968625</v>
      </c>
    </row>
    <row r="64" spans="1:9" x14ac:dyDescent="0.25">
      <c r="A64" s="1" t="s">
        <v>45</v>
      </c>
      <c r="B64" s="2">
        <v>195.47441176470588</v>
      </c>
      <c r="C64" s="1">
        <v>76</v>
      </c>
      <c r="D64" s="4">
        <v>43</v>
      </c>
      <c r="E64" s="5">
        <f t="shared" si="5"/>
        <v>26.493088610830359</v>
      </c>
      <c r="F64" s="5">
        <f t="shared" si="6"/>
        <v>105.29184015314453</v>
      </c>
      <c r="G64" s="5">
        <f t="shared" si="7"/>
        <v>1060.8802969205487</v>
      </c>
      <c r="H64" s="5" t="str">
        <f t="shared" si="8"/>
        <v>Cluster1</v>
      </c>
      <c r="I64" s="15">
        <f t="shared" si="9"/>
        <v>26.493088610830359</v>
      </c>
    </row>
    <row r="65" spans="1:9" x14ac:dyDescent="0.25">
      <c r="A65" s="1" t="s">
        <v>48</v>
      </c>
      <c r="B65" s="2">
        <v>99.901079295154176</v>
      </c>
      <c r="C65" s="1">
        <v>69</v>
      </c>
      <c r="D65" s="4">
        <v>46</v>
      </c>
      <c r="E65" s="5">
        <f t="shared" si="5"/>
        <v>69.468744766409642</v>
      </c>
      <c r="F65" s="5">
        <f t="shared" si="6"/>
        <v>200.88045623868371</v>
      </c>
      <c r="G65" s="5">
        <f t="shared" si="7"/>
        <v>1156.4625413952949</v>
      </c>
      <c r="H65" s="5" t="str">
        <f t="shared" si="8"/>
        <v>Cluster1</v>
      </c>
      <c r="I65" s="15">
        <f t="shared" si="9"/>
        <v>69.468744766409642</v>
      </c>
    </row>
    <row r="66" spans="1:9" x14ac:dyDescent="0.25">
      <c r="A66" s="1" t="s">
        <v>50</v>
      </c>
      <c r="B66" s="2">
        <v>73.150058479532149</v>
      </c>
      <c r="C66" s="1">
        <v>68</v>
      </c>
      <c r="D66" s="4">
        <v>48</v>
      </c>
      <c r="E66" s="5">
        <f t="shared" ref="E66:E101" si="10">SQRT((B66-$K$2)^2+(C66-$L$2)^2)</f>
        <v>96.238343933126203</v>
      </c>
      <c r="F66" s="5">
        <f t="shared" ref="F66:F101" si="11">SQRT((B66-$M$2)^2+(C66-$N$2)^2)</f>
        <v>227.64730743453566</v>
      </c>
      <c r="G66" s="5">
        <f t="shared" ref="G66:G101" si="12">SQRT((B66-$O$2)^2+(C66-$P$2)^2)</f>
        <v>1183.2179647837049</v>
      </c>
      <c r="H66" s="5" t="str">
        <f t="shared" ref="H66:H97" si="13">IF(MIN(E66:G66)=E66,"Cluster1",IF(MIN(E66:G66)=F66,"Cluster2","Cluster3"))</f>
        <v>Cluster1</v>
      </c>
      <c r="I66" s="15">
        <f t="shared" ref="I66:I97" si="14">IF(H66="Cluster2",F66,IF(H66="Cluster3",G66,IF(H66="Cluster1",E66)))</f>
        <v>96.238343933126203</v>
      </c>
    </row>
    <row r="67" spans="1:9" x14ac:dyDescent="0.25">
      <c r="A67" s="1" t="s">
        <v>51</v>
      </c>
      <c r="B67" s="2">
        <v>171.4473660714286</v>
      </c>
      <c r="C67" s="1">
        <v>68</v>
      </c>
      <c r="D67" s="4">
        <v>49</v>
      </c>
      <c r="E67" s="5">
        <f t="shared" si="10"/>
        <v>4.3804878479593743</v>
      </c>
      <c r="F67" s="5">
        <f t="shared" si="11"/>
        <v>129.39835841062458</v>
      </c>
      <c r="G67" s="5">
        <f t="shared" si="12"/>
        <v>1084.9220346627724</v>
      </c>
      <c r="H67" s="5" t="str">
        <f t="shared" si="13"/>
        <v>Cluster1</v>
      </c>
      <c r="I67" s="15">
        <f t="shared" si="14"/>
        <v>4.3804878479593743</v>
      </c>
    </row>
    <row r="68" spans="1:9" x14ac:dyDescent="0.25">
      <c r="A68" s="1" t="s">
        <v>54</v>
      </c>
      <c r="B68" s="2">
        <v>169.08931952662721</v>
      </c>
      <c r="C68" s="1">
        <v>73</v>
      </c>
      <c r="D68" s="4">
        <v>52</v>
      </c>
      <c r="E68" s="5">
        <f t="shared" si="10"/>
        <v>1.1960072440397884</v>
      </c>
      <c r="F68" s="5">
        <f t="shared" si="11"/>
        <v>131.64495563389244</v>
      </c>
      <c r="G68" s="5">
        <f t="shared" si="12"/>
        <v>1087.2639585411896</v>
      </c>
      <c r="H68" s="5" t="str">
        <f t="shared" si="13"/>
        <v>Cluster1</v>
      </c>
      <c r="I68" s="15">
        <f t="shared" si="14"/>
        <v>1.1960072440397884</v>
      </c>
    </row>
    <row r="69" spans="1:9" x14ac:dyDescent="0.25">
      <c r="A69" s="1" t="s">
        <v>58</v>
      </c>
      <c r="B69" s="2">
        <v>81.746031746031747</v>
      </c>
      <c r="C69" s="1">
        <v>66</v>
      </c>
      <c r="D69" s="4">
        <v>56</v>
      </c>
      <c r="E69" s="5">
        <f t="shared" si="10"/>
        <v>87.759856046374438</v>
      </c>
      <c r="F69" s="5">
        <f t="shared" si="11"/>
        <v>219.11209982479662</v>
      </c>
      <c r="G69" s="5">
        <f t="shared" si="12"/>
        <v>1174.6340182505667</v>
      </c>
      <c r="H69" s="5" t="str">
        <f t="shared" si="13"/>
        <v>Cluster1</v>
      </c>
      <c r="I69" s="15">
        <f t="shared" si="14"/>
        <v>87.759856046374438</v>
      </c>
    </row>
    <row r="70" spans="1:9" x14ac:dyDescent="0.25">
      <c r="A70" s="1" t="s">
        <v>59</v>
      </c>
      <c r="B70" s="2">
        <v>161.57518987341777</v>
      </c>
      <c r="C70" s="1">
        <v>69</v>
      </c>
      <c r="D70" s="4">
        <v>57</v>
      </c>
      <c r="E70" s="5">
        <f t="shared" si="10"/>
        <v>8.236764834525955</v>
      </c>
      <c r="F70" s="5">
        <f t="shared" si="11"/>
        <v>139.22752886497585</v>
      </c>
      <c r="G70" s="5">
        <f t="shared" si="12"/>
        <v>1094.7890392703846</v>
      </c>
      <c r="H70" s="5" t="str">
        <f t="shared" si="13"/>
        <v>Cluster1</v>
      </c>
      <c r="I70" s="15">
        <f t="shared" si="14"/>
        <v>8.236764834525955</v>
      </c>
    </row>
    <row r="71" spans="1:9" x14ac:dyDescent="0.25">
      <c r="A71" s="1" t="s">
        <v>60</v>
      </c>
      <c r="B71" s="2">
        <v>23.848899082568806</v>
      </c>
      <c r="C71" s="1">
        <v>72</v>
      </c>
      <c r="D71" s="4">
        <v>58</v>
      </c>
      <c r="E71" s="5">
        <f t="shared" si="10"/>
        <v>145.46356716375857</v>
      </c>
      <c r="F71" s="5">
        <f t="shared" si="11"/>
        <v>276.88827237459833</v>
      </c>
      <c r="G71" s="5">
        <f t="shared" si="12"/>
        <v>1232.505540508884</v>
      </c>
      <c r="H71" s="5" t="str">
        <f t="shared" si="13"/>
        <v>Cluster1</v>
      </c>
      <c r="I71" s="15">
        <f t="shared" si="14"/>
        <v>145.46356716375857</v>
      </c>
    </row>
    <row r="72" spans="1:9" x14ac:dyDescent="0.25">
      <c r="A72" s="1" t="s">
        <v>61</v>
      </c>
      <c r="B72" s="2">
        <v>153.73555269922875</v>
      </c>
      <c r="C72" s="1">
        <v>71</v>
      </c>
      <c r="D72" s="4">
        <v>59</v>
      </c>
      <c r="E72" s="5">
        <f t="shared" si="10"/>
        <v>15.598638963104502</v>
      </c>
      <c r="F72" s="5">
        <f t="shared" si="11"/>
        <v>147.01747646769564</v>
      </c>
      <c r="G72" s="5">
        <f t="shared" si="12"/>
        <v>1102.6213433128341</v>
      </c>
      <c r="H72" s="5" t="str">
        <f t="shared" si="13"/>
        <v>Cluster1</v>
      </c>
      <c r="I72" s="15">
        <f t="shared" si="14"/>
        <v>15.598638963104502</v>
      </c>
    </row>
    <row r="73" spans="1:9" x14ac:dyDescent="0.25">
      <c r="A73" s="1" t="s">
        <v>63</v>
      </c>
      <c r="B73" s="2">
        <v>99.721720930232507</v>
      </c>
      <c r="C73" s="1">
        <v>69</v>
      </c>
      <c r="D73" s="4">
        <v>61</v>
      </c>
      <c r="E73" s="5">
        <f t="shared" si="10"/>
        <v>69.647955151694575</v>
      </c>
      <c r="F73" s="5">
        <f t="shared" si="11"/>
        <v>201.05977194788858</v>
      </c>
      <c r="G73" s="5">
        <f t="shared" si="12"/>
        <v>1156.6418980853609</v>
      </c>
      <c r="H73" s="5" t="str">
        <f t="shared" si="13"/>
        <v>Cluster1</v>
      </c>
      <c r="I73" s="15">
        <f t="shared" si="14"/>
        <v>69.647955151694575</v>
      </c>
    </row>
    <row r="74" spans="1:9" x14ac:dyDescent="0.25">
      <c r="A74" s="1" t="s">
        <v>64</v>
      </c>
      <c r="B74" s="2">
        <v>79.808397790055281</v>
      </c>
      <c r="C74" s="1">
        <v>73</v>
      </c>
      <c r="D74" s="4">
        <v>62</v>
      </c>
      <c r="E74" s="5">
        <f t="shared" si="10"/>
        <v>89.511675813110131</v>
      </c>
      <c r="F74" s="5">
        <f t="shared" si="11"/>
        <v>220.92565249156587</v>
      </c>
      <c r="G74" s="5">
        <f t="shared" si="12"/>
        <v>1176.544845511718</v>
      </c>
      <c r="H74" s="5" t="str">
        <f t="shared" si="13"/>
        <v>Cluster1</v>
      </c>
      <c r="I74" s="15">
        <f t="shared" si="14"/>
        <v>89.511675813110131</v>
      </c>
    </row>
    <row r="75" spans="1:9" x14ac:dyDescent="0.25">
      <c r="A75" s="1" t="s">
        <v>65</v>
      </c>
      <c r="B75" s="2">
        <v>217.28992509363297</v>
      </c>
      <c r="C75" s="1">
        <v>69</v>
      </c>
      <c r="D75" s="4">
        <v>63</v>
      </c>
      <c r="E75" s="5">
        <f t="shared" si="10"/>
        <v>48.06066104440319</v>
      </c>
      <c r="F75" s="5">
        <f t="shared" si="11"/>
        <v>83.55881366070065</v>
      </c>
      <c r="G75" s="5">
        <f t="shared" si="12"/>
        <v>1039.0749158078297</v>
      </c>
      <c r="H75" s="5" t="str">
        <f t="shared" si="13"/>
        <v>Cluster1</v>
      </c>
      <c r="I75" s="15">
        <f t="shared" si="14"/>
        <v>48.06066104440319</v>
      </c>
    </row>
    <row r="76" spans="1:9" x14ac:dyDescent="0.25">
      <c r="A76" s="1" t="s">
        <v>68</v>
      </c>
      <c r="B76" s="2">
        <v>225.31623161764705</v>
      </c>
      <c r="C76" s="1">
        <v>69</v>
      </c>
      <c r="D76" s="4">
        <v>66</v>
      </c>
      <c r="E76" s="5">
        <f t="shared" si="10"/>
        <v>56.07507475390117</v>
      </c>
      <c r="F76" s="5">
        <f t="shared" si="11"/>
        <v>75.544728517751409</v>
      </c>
      <c r="G76" s="5">
        <f t="shared" si="12"/>
        <v>1031.0487028624038</v>
      </c>
      <c r="H76" s="5" t="str">
        <f t="shared" si="13"/>
        <v>Cluster1</v>
      </c>
      <c r="I76" s="15">
        <f t="shared" si="14"/>
        <v>56.07507475390117</v>
      </c>
    </row>
    <row r="77" spans="1:9" x14ac:dyDescent="0.25">
      <c r="A77" s="1" t="s">
        <v>69</v>
      </c>
      <c r="B77" s="2">
        <v>157.1552777777778</v>
      </c>
      <c r="C77" s="1">
        <v>70</v>
      </c>
      <c r="D77" s="4">
        <v>67</v>
      </c>
      <c r="E77" s="5">
        <f t="shared" si="10"/>
        <v>12.293299056804855</v>
      </c>
      <c r="F77" s="5">
        <f t="shared" si="11"/>
        <v>143.61828508813727</v>
      </c>
      <c r="G77" s="5">
        <f t="shared" si="12"/>
        <v>1099.2048133343401</v>
      </c>
      <c r="H77" s="5" t="str">
        <f t="shared" si="13"/>
        <v>Cluster1</v>
      </c>
      <c r="I77" s="15">
        <f t="shared" si="14"/>
        <v>12.293299056804855</v>
      </c>
    </row>
    <row r="78" spans="1:9" x14ac:dyDescent="0.25">
      <c r="A78" s="1" t="s">
        <v>70</v>
      </c>
      <c r="B78" s="2">
        <v>128.4555714285714</v>
      </c>
      <c r="C78" s="1">
        <v>74</v>
      </c>
      <c r="D78" s="4">
        <v>68</v>
      </c>
      <c r="E78" s="5">
        <f t="shared" si="10"/>
        <v>40.914642702751955</v>
      </c>
      <c r="F78" s="5">
        <f t="shared" si="11"/>
        <v>172.27925296607657</v>
      </c>
      <c r="G78" s="5">
        <f t="shared" si="12"/>
        <v>1127.8972484935418</v>
      </c>
      <c r="H78" s="5" t="str">
        <f t="shared" si="13"/>
        <v>Cluster1</v>
      </c>
      <c r="I78" s="15">
        <f t="shared" si="14"/>
        <v>40.914642702751955</v>
      </c>
    </row>
    <row r="79" spans="1:9" x14ac:dyDescent="0.25">
      <c r="A79" s="1" t="s">
        <v>72</v>
      </c>
      <c r="B79" s="2">
        <v>82.753779527559061</v>
      </c>
      <c r="C79" s="1">
        <v>71</v>
      </c>
      <c r="D79" s="4">
        <v>70</v>
      </c>
      <c r="E79" s="5">
        <f t="shared" si="10"/>
        <v>86.562512670517819</v>
      </c>
      <c r="F79" s="5">
        <f t="shared" si="11"/>
        <v>217.99296195195666</v>
      </c>
      <c r="G79" s="5">
        <f t="shared" si="12"/>
        <v>1173.6028699546257</v>
      </c>
      <c r="H79" s="5" t="str">
        <f t="shared" si="13"/>
        <v>Cluster1</v>
      </c>
      <c r="I79" s="15">
        <f t="shared" si="14"/>
        <v>86.562512670517819</v>
      </c>
    </row>
    <row r="80" spans="1:9" x14ac:dyDescent="0.25">
      <c r="A80" s="1" t="s">
        <v>73</v>
      </c>
      <c r="B80" s="2">
        <v>162.20548076923075</v>
      </c>
      <c r="C80" s="1">
        <v>78</v>
      </c>
      <c r="D80" s="4">
        <v>71</v>
      </c>
      <c r="E80" s="5">
        <f t="shared" si="10"/>
        <v>9.4148123015106258</v>
      </c>
      <c r="F80" s="5">
        <f t="shared" si="11"/>
        <v>138.60516419339237</v>
      </c>
      <c r="G80" s="5">
        <f t="shared" si="12"/>
        <v>1094.1546576121193</v>
      </c>
      <c r="H80" s="5" t="str">
        <f t="shared" si="13"/>
        <v>Cluster1</v>
      </c>
      <c r="I80" s="15">
        <f t="shared" si="14"/>
        <v>9.4148123015106258</v>
      </c>
    </row>
    <row r="81" spans="1:9" x14ac:dyDescent="0.25">
      <c r="A81" s="1" t="s">
        <v>74</v>
      </c>
      <c r="B81" s="2">
        <v>127.56844897959184</v>
      </c>
      <c r="C81" s="1">
        <v>75</v>
      </c>
      <c r="D81" s="4">
        <v>72</v>
      </c>
      <c r="E81" s="5">
        <f t="shared" si="10"/>
        <v>41.864483465987973</v>
      </c>
      <c r="F81" s="5">
        <f t="shared" si="11"/>
        <v>173.17282141827596</v>
      </c>
      <c r="G81" s="5">
        <f t="shared" si="12"/>
        <v>1128.7848155577815</v>
      </c>
      <c r="H81" s="5" t="str">
        <f t="shared" si="13"/>
        <v>Cluster1</v>
      </c>
      <c r="I81" s="15">
        <f t="shared" si="14"/>
        <v>41.864483465987973</v>
      </c>
    </row>
    <row r="82" spans="1:9" x14ac:dyDescent="0.25">
      <c r="A82" s="1" t="s">
        <v>75</v>
      </c>
      <c r="B82" s="2">
        <v>197.27801980198024</v>
      </c>
      <c r="C82" s="1">
        <v>73</v>
      </c>
      <c r="D82" s="4">
        <v>73</v>
      </c>
      <c r="E82" s="5">
        <f t="shared" si="10"/>
        <v>27.990333348793456</v>
      </c>
      <c r="F82" s="5">
        <f t="shared" si="11"/>
        <v>103.45640697780409</v>
      </c>
      <c r="G82" s="5">
        <f t="shared" si="12"/>
        <v>1059.0752704600368</v>
      </c>
      <c r="H82" s="5" t="str">
        <f t="shared" si="13"/>
        <v>Cluster1</v>
      </c>
      <c r="I82" s="15">
        <f t="shared" si="14"/>
        <v>27.990333348793456</v>
      </c>
    </row>
    <row r="83" spans="1:9" x14ac:dyDescent="0.25">
      <c r="A83" s="1" t="s">
        <v>76</v>
      </c>
      <c r="B83" s="2">
        <v>221.17980952380952</v>
      </c>
      <c r="C83" s="1">
        <v>69</v>
      </c>
      <c r="D83" s="4">
        <v>74</v>
      </c>
      <c r="E83" s="5">
        <f t="shared" si="10"/>
        <v>51.94432308192274</v>
      </c>
      <c r="F83" s="5">
        <f t="shared" si="11"/>
        <v>79.674544957569211</v>
      </c>
      <c r="G83" s="5">
        <f t="shared" si="12"/>
        <v>1035.1850765485394</v>
      </c>
      <c r="H83" s="5" t="str">
        <f t="shared" si="13"/>
        <v>Cluster1</v>
      </c>
      <c r="I83" s="15">
        <f t="shared" si="14"/>
        <v>51.94432308192274</v>
      </c>
    </row>
    <row r="84" spans="1:9" x14ac:dyDescent="0.25">
      <c r="A84" s="1" t="s">
        <v>77</v>
      </c>
      <c r="B84" s="2">
        <v>80.855180722891546</v>
      </c>
      <c r="C84" s="1">
        <v>68</v>
      </c>
      <c r="D84" s="4">
        <v>75</v>
      </c>
      <c r="E84" s="5">
        <f t="shared" si="10"/>
        <v>88.539839396327224</v>
      </c>
      <c r="F84" s="5">
        <f t="shared" si="11"/>
        <v>219.94441490031036</v>
      </c>
      <c r="G84" s="5">
        <f t="shared" si="12"/>
        <v>1175.5129421935392</v>
      </c>
      <c r="H84" s="5" t="str">
        <f t="shared" si="13"/>
        <v>Cluster1</v>
      </c>
      <c r="I84" s="15">
        <f t="shared" si="14"/>
        <v>88.539839396327224</v>
      </c>
    </row>
    <row r="85" spans="1:9" x14ac:dyDescent="0.25">
      <c r="A85" s="1" t="s">
        <v>79</v>
      </c>
      <c r="B85" s="2">
        <v>193.60514018691592</v>
      </c>
      <c r="C85" s="1">
        <v>73</v>
      </c>
      <c r="D85" s="4">
        <v>77</v>
      </c>
      <c r="E85" s="5">
        <f t="shared" si="10"/>
        <v>24.321180254908359</v>
      </c>
      <c r="F85" s="5">
        <f t="shared" si="11"/>
        <v>107.12926231657728</v>
      </c>
      <c r="G85" s="5">
        <f t="shared" si="12"/>
        <v>1062.7481484495913</v>
      </c>
      <c r="H85" s="5" t="str">
        <f t="shared" si="13"/>
        <v>Cluster1</v>
      </c>
      <c r="I85" s="15">
        <f t="shared" si="14"/>
        <v>24.321180254908359</v>
      </c>
    </row>
    <row r="86" spans="1:9" x14ac:dyDescent="0.25">
      <c r="A86" s="1" t="s">
        <v>82</v>
      </c>
      <c r="B86" s="2">
        <v>189.03652892561985</v>
      </c>
      <c r="C86" s="1">
        <v>68</v>
      </c>
      <c r="D86" s="4">
        <v>80</v>
      </c>
      <c r="E86" s="5">
        <f t="shared" si="10"/>
        <v>20.091620873151282</v>
      </c>
      <c r="F86" s="5">
        <f t="shared" si="11"/>
        <v>111.82681425736612</v>
      </c>
      <c r="G86" s="5">
        <f t="shared" si="12"/>
        <v>1067.3331450528538</v>
      </c>
      <c r="H86" s="5" t="str">
        <f t="shared" si="13"/>
        <v>Cluster1</v>
      </c>
      <c r="I86" s="15">
        <f t="shared" si="14"/>
        <v>20.091620873151282</v>
      </c>
    </row>
    <row r="87" spans="1:9" x14ac:dyDescent="0.25">
      <c r="A87" s="1" t="s">
        <v>84</v>
      </c>
      <c r="B87" s="2">
        <v>199.1679177377892</v>
      </c>
      <c r="C87" s="1">
        <v>76</v>
      </c>
      <c r="D87" s="4">
        <v>82</v>
      </c>
      <c r="E87" s="5">
        <f t="shared" si="10"/>
        <v>30.146062967360479</v>
      </c>
      <c r="F87" s="5">
        <f t="shared" si="11"/>
        <v>101.5995168859169</v>
      </c>
      <c r="G87" s="5">
        <f t="shared" si="12"/>
        <v>1057.1867975462649</v>
      </c>
      <c r="H87" s="5" t="str">
        <f t="shared" si="13"/>
        <v>Cluster1</v>
      </c>
      <c r="I87" s="15">
        <f t="shared" si="14"/>
        <v>30.146062967360479</v>
      </c>
    </row>
    <row r="88" spans="1:9" x14ac:dyDescent="0.25">
      <c r="A88" s="1" t="s">
        <v>86</v>
      </c>
      <c r="B88" s="2">
        <v>201.58418006430864</v>
      </c>
      <c r="C88" s="1">
        <v>73</v>
      </c>
      <c r="D88" s="4">
        <v>84</v>
      </c>
      <c r="E88" s="5">
        <f t="shared" si="10"/>
        <v>32.293203540577522</v>
      </c>
      <c r="F88" s="5">
        <f t="shared" si="11"/>
        <v>99.150277467954595</v>
      </c>
      <c r="G88" s="5">
        <f t="shared" si="12"/>
        <v>1054.7691121179066</v>
      </c>
      <c r="H88" s="5" t="str">
        <f t="shared" si="13"/>
        <v>Cluster1</v>
      </c>
      <c r="I88" s="15">
        <f t="shared" si="14"/>
        <v>32.293203540577522</v>
      </c>
    </row>
    <row r="89" spans="1:9" x14ac:dyDescent="0.25">
      <c r="A89" s="1" t="s">
        <v>87</v>
      </c>
      <c r="B89" s="2">
        <v>10.492322834645673</v>
      </c>
      <c r="C89" s="1">
        <v>73</v>
      </c>
      <c r="D89" s="4">
        <v>85</v>
      </c>
      <c r="E89" s="5">
        <f t="shared" si="10"/>
        <v>158.82438475325924</v>
      </c>
      <c r="F89" s="5">
        <f t="shared" si="11"/>
        <v>290.24164825739115</v>
      </c>
      <c r="G89" s="5">
        <f t="shared" si="12"/>
        <v>1245.8608969114289</v>
      </c>
      <c r="H89" s="5" t="str">
        <f t="shared" si="13"/>
        <v>Cluster1</v>
      </c>
      <c r="I89" s="15">
        <f t="shared" si="14"/>
        <v>158.82438475325924</v>
      </c>
    </row>
    <row r="90" spans="1:9" x14ac:dyDescent="0.25">
      <c r="A90" s="1" t="s">
        <v>88</v>
      </c>
      <c r="B90" s="2">
        <v>181.30078260869564</v>
      </c>
      <c r="C90" s="1">
        <v>67</v>
      </c>
      <c r="D90" s="4">
        <v>86</v>
      </c>
      <c r="E90" s="5">
        <f t="shared" si="10"/>
        <v>12.922949703176139</v>
      </c>
      <c r="F90" s="5">
        <f t="shared" si="11"/>
        <v>119.60336927298842</v>
      </c>
      <c r="G90" s="5">
        <f t="shared" si="12"/>
        <v>1075.074814458927</v>
      </c>
      <c r="H90" s="5" t="str">
        <f t="shared" si="13"/>
        <v>Cluster1</v>
      </c>
      <c r="I90" s="15">
        <f t="shared" si="14"/>
        <v>12.922949703176139</v>
      </c>
    </row>
    <row r="91" spans="1:9" x14ac:dyDescent="0.25">
      <c r="A91" s="1" t="s">
        <v>89</v>
      </c>
      <c r="B91" s="2">
        <v>216.73913580246912</v>
      </c>
      <c r="C91" s="1">
        <v>71</v>
      </c>
      <c r="D91" s="4">
        <v>87</v>
      </c>
      <c r="E91" s="5">
        <f t="shared" si="10"/>
        <v>47.433949396505589</v>
      </c>
      <c r="F91" s="5">
        <f t="shared" si="11"/>
        <v>84.028373397325609</v>
      </c>
      <c r="G91" s="5">
        <f t="shared" si="12"/>
        <v>1039.6180072314794</v>
      </c>
      <c r="H91" s="5" t="str">
        <f t="shared" si="13"/>
        <v>Cluster1</v>
      </c>
      <c r="I91" s="15">
        <f t="shared" si="14"/>
        <v>47.433949396505589</v>
      </c>
    </row>
    <row r="92" spans="1:9" x14ac:dyDescent="0.25">
      <c r="A92" s="1" t="s">
        <v>91</v>
      </c>
      <c r="B92" s="2">
        <v>164.35251063829787</v>
      </c>
      <c r="C92" s="1">
        <v>71</v>
      </c>
      <c r="D92" s="4">
        <v>89</v>
      </c>
      <c r="E92" s="5">
        <f t="shared" si="10"/>
        <v>5.0279913854476463</v>
      </c>
      <c r="F92" s="5">
        <f t="shared" si="11"/>
        <v>136.40202158239521</v>
      </c>
      <c r="G92" s="5">
        <f t="shared" si="12"/>
        <v>1092.0044250033598</v>
      </c>
      <c r="H92" s="5" t="str">
        <f t="shared" si="13"/>
        <v>Cluster1</v>
      </c>
      <c r="I92" s="15">
        <f t="shared" si="14"/>
        <v>5.0279913854476463</v>
      </c>
    </row>
    <row r="93" spans="1:9" x14ac:dyDescent="0.25">
      <c r="A93" s="1" t="s">
        <v>92</v>
      </c>
      <c r="B93" s="2">
        <v>170.19520107238603</v>
      </c>
      <c r="C93" s="1">
        <v>66</v>
      </c>
      <c r="D93" s="4">
        <v>90</v>
      </c>
      <c r="E93" s="5">
        <f t="shared" si="10"/>
        <v>5.8914964158553351</v>
      </c>
      <c r="F93" s="5">
        <f t="shared" si="11"/>
        <v>130.74712171616659</v>
      </c>
      <c r="G93" s="5">
        <f t="shared" si="12"/>
        <v>1086.1870662955471</v>
      </c>
      <c r="H93" s="5" t="str">
        <f t="shared" si="13"/>
        <v>Cluster1</v>
      </c>
      <c r="I93" s="15">
        <f t="shared" si="14"/>
        <v>5.8914964158553351</v>
      </c>
    </row>
    <row r="94" spans="1:9" x14ac:dyDescent="0.25">
      <c r="A94" s="1" t="s">
        <v>93</v>
      </c>
      <c r="B94" s="2">
        <v>198.78865079365076</v>
      </c>
      <c r="C94" s="1">
        <v>69</v>
      </c>
      <c r="D94" s="4">
        <v>91</v>
      </c>
      <c r="E94" s="5">
        <f t="shared" si="10"/>
        <v>29.611351569117623</v>
      </c>
      <c r="F94" s="5">
        <f t="shared" si="11"/>
        <v>102.03923519555924</v>
      </c>
      <c r="G94" s="5">
        <f t="shared" si="12"/>
        <v>1057.575979812337</v>
      </c>
      <c r="H94" s="5" t="str">
        <f t="shared" si="13"/>
        <v>Cluster1</v>
      </c>
      <c r="I94" s="15">
        <f t="shared" si="14"/>
        <v>29.611351569117623</v>
      </c>
    </row>
    <row r="95" spans="1:9" x14ac:dyDescent="0.25">
      <c r="A95" s="1" t="s">
        <v>95</v>
      </c>
      <c r="B95" s="2">
        <v>104.51824503311258</v>
      </c>
      <c r="C95" s="1">
        <v>67</v>
      </c>
      <c r="D95" s="4">
        <v>93</v>
      </c>
      <c r="E95" s="5">
        <f t="shared" si="10"/>
        <v>64.973516392010367</v>
      </c>
      <c r="F95" s="5">
        <f t="shared" si="11"/>
        <v>196.31925994150134</v>
      </c>
      <c r="G95" s="5">
        <f t="shared" si="12"/>
        <v>1151.8558337142942</v>
      </c>
      <c r="H95" s="5" t="str">
        <f t="shared" si="13"/>
        <v>Cluster1</v>
      </c>
      <c r="I95" s="15">
        <f t="shared" si="14"/>
        <v>64.973516392010367</v>
      </c>
    </row>
    <row r="96" spans="1:9" x14ac:dyDescent="0.25">
      <c r="A96" s="1" t="s">
        <v>96</v>
      </c>
      <c r="B96" s="2">
        <v>168.95233333333329</v>
      </c>
      <c r="C96" s="1">
        <v>72</v>
      </c>
      <c r="D96" s="4">
        <v>94</v>
      </c>
      <c r="E96" s="5">
        <f t="shared" si="10"/>
        <v>0.40031730805342713</v>
      </c>
      <c r="F96" s="5">
        <f t="shared" si="11"/>
        <v>131.78863977571322</v>
      </c>
      <c r="G96" s="5">
        <f t="shared" si="12"/>
        <v>1087.402322387723</v>
      </c>
      <c r="H96" s="5" t="str">
        <f t="shared" si="13"/>
        <v>Cluster1</v>
      </c>
      <c r="I96" s="15">
        <f t="shared" si="14"/>
        <v>0.40031730805342713</v>
      </c>
    </row>
    <row r="97" spans="1:9" x14ac:dyDescent="0.25">
      <c r="A97" s="1" t="s">
        <v>97</v>
      </c>
      <c r="B97" s="2">
        <v>186.08709832134295</v>
      </c>
      <c r="C97" s="1">
        <v>74</v>
      </c>
      <c r="D97" s="4">
        <v>95</v>
      </c>
      <c r="E97" s="5">
        <f t="shared" si="10"/>
        <v>16.915157450567232</v>
      </c>
      <c r="F97" s="5">
        <f t="shared" si="11"/>
        <v>114.64828188779842</v>
      </c>
      <c r="G97" s="5">
        <f t="shared" si="12"/>
        <v>1070.2657216008542</v>
      </c>
      <c r="H97" s="5" t="str">
        <f t="shared" si="13"/>
        <v>Cluster1</v>
      </c>
      <c r="I97" s="15">
        <f t="shared" si="14"/>
        <v>16.915157450567232</v>
      </c>
    </row>
    <row r="98" spans="1:9" x14ac:dyDescent="0.25">
      <c r="A98" s="1" t="s">
        <v>98</v>
      </c>
      <c r="B98" s="2">
        <v>160.57841176470589</v>
      </c>
      <c r="C98" s="1">
        <v>73</v>
      </c>
      <c r="D98" s="4">
        <v>96</v>
      </c>
      <c r="E98" s="5">
        <f t="shared" si="10"/>
        <v>8.8126360524174387</v>
      </c>
      <c r="F98" s="5">
        <f t="shared" si="11"/>
        <v>140.15582960481154</v>
      </c>
      <c r="G98" s="5">
        <f t="shared" si="12"/>
        <v>1095.7748627446711</v>
      </c>
      <c r="H98" s="5" t="str">
        <f t="shared" ref="H98:H101" si="15">IF(MIN(E98:G98)=E98,"Cluster1",IF(MIN(E98:G98)=F98,"Cluster2","Cluster3"))</f>
        <v>Cluster1</v>
      </c>
      <c r="I98" s="15">
        <f t="shared" ref="I98:I101" si="16">IF(H98="Cluster2",F98,IF(H98="Cluster3",G98,IF(H98="Cluster1",E98)))</f>
        <v>8.8126360524174387</v>
      </c>
    </row>
    <row r="99" spans="1:9" x14ac:dyDescent="0.25">
      <c r="A99" s="1" t="s">
        <v>100</v>
      </c>
      <c r="B99" s="2">
        <v>172.50959183673467</v>
      </c>
      <c r="C99" s="1">
        <v>74</v>
      </c>
      <c r="D99" s="4">
        <v>98</v>
      </c>
      <c r="E99" s="5">
        <f t="shared" si="10"/>
        <v>3.8669138851133305</v>
      </c>
      <c r="F99" s="5">
        <f t="shared" si="11"/>
        <v>128.22561243898039</v>
      </c>
      <c r="G99" s="5">
        <f t="shared" si="12"/>
        <v>1083.843228085442</v>
      </c>
      <c r="H99" s="5" t="str">
        <f t="shared" si="15"/>
        <v>Cluster1</v>
      </c>
      <c r="I99" s="15">
        <f t="shared" si="16"/>
        <v>3.8669138851133305</v>
      </c>
    </row>
    <row r="100" spans="1:9" x14ac:dyDescent="0.25">
      <c r="A100" s="1" t="s">
        <v>101</v>
      </c>
      <c r="B100" s="2">
        <v>189.91737226277371</v>
      </c>
      <c r="C100" s="1">
        <v>73</v>
      </c>
      <c r="D100" s="4">
        <v>99</v>
      </c>
      <c r="E100" s="5">
        <f t="shared" si="10"/>
        <v>20.638487762543637</v>
      </c>
      <c r="F100" s="5">
        <f t="shared" si="11"/>
        <v>110.81700748502453</v>
      </c>
      <c r="G100" s="5">
        <f t="shared" si="12"/>
        <v>1066.4359147528996</v>
      </c>
      <c r="H100" s="5" t="str">
        <f t="shared" si="15"/>
        <v>Cluster1</v>
      </c>
      <c r="I100" s="15">
        <f t="shared" si="16"/>
        <v>20.638487762543637</v>
      </c>
    </row>
    <row r="101" spans="1:9" x14ac:dyDescent="0.25">
      <c r="A101" s="1" t="s">
        <v>102</v>
      </c>
      <c r="B101" s="2">
        <v>215.98646788990823</v>
      </c>
      <c r="C101" s="1">
        <v>70</v>
      </c>
      <c r="D101" s="4">
        <v>100</v>
      </c>
      <c r="E101" s="5">
        <f t="shared" si="10"/>
        <v>46.709771882234335</v>
      </c>
      <c r="F101" s="5">
        <f t="shared" si="11"/>
        <v>84.814737128515304</v>
      </c>
      <c r="G101" s="5">
        <f t="shared" si="12"/>
        <v>1040.3740343944646</v>
      </c>
      <c r="H101" s="5" t="str">
        <f t="shared" si="15"/>
        <v>Cluster1</v>
      </c>
      <c r="I101" s="15">
        <f t="shared" si="16"/>
        <v>46.709771882234335</v>
      </c>
    </row>
    <row r="102" spans="1:9" x14ac:dyDescent="0.25">
      <c r="C102" s="3"/>
      <c r="D102" s="7"/>
    </row>
  </sheetData>
  <sortState ref="A3:I102">
    <sortCondition descending="1" ref="H3:H102"/>
  </sortState>
  <mergeCells count="3">
    <mergeCell ref="K1:L1"/>
    <mergeCell ref="M1:N1"/>
    <mergeCell ref="O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activeCell="C27" sqref="C27"/>
    </sheetView>
  </sheetViews>
  <sheetFormatPr defaultRowHeight="15" x14ac:dyDescent="0.25"/>
  <cols>
    <col min="1" max="1" width="2.28515625" customWidth="1"/>
    <col min="2" max="2" width="4" customWidth="1"/>
    <col min="3" max="3" width="39" bestFit="1" customWidth="1"/>
    <col min="4" max="4" width="12.7109375" bestFit="1" customWidth="1"/>
    <col min="5" max="5" width="12" bestFit="1" customWidth="1"/>
    <col min="6" max="6" width="7" customWidth="1"/>
  </cols>
  <sheetData>
    <row r="1" spans="1:5" x14ac:dyDescent="0.25">
      <c r="A1" s="8" t="s">
        <v>113</v>
      </c>
    </row>
    <row r="2" spans="1:5" x14ac:dyDescent="0.25">
      <c r="A2" s="8" t="s">
        <v>114</v>
      </c>
    </row>
    <row r="3" spans="1:5" x14ac:dyDescent="0.25">
      <c r="A3" s="8" t="s">
        <v>115</v>
      </c>
    </row>
    <row r="4" spans="1:5" x14ac:dyDescent="0.25">
      <c r="A4" s="8" t="s">
        <v>116</v>
      </c>
    </row>
    <row r="5" spans="1:5" x14ac:dyDescent="0.25">
      <c r="A5" s="8" t="s">
        <v>117</v>
      </c>
    </row>
    <row r="6" spans="1:5" x14ac:dyDescent="0.25">
      <c r="A6" s="8"/>
      <c r="B6" t="s">
        <v>118</v>
      </c>
    </row>
    <row r="7" spans="1:5" x14ac:dyDescent="0.25">
      <c r="A7" s="8"/>
      <c r="B7" t="s">
        <v>119</v>
      </c>
    </row>
    <row r="8" spans="1:5" x14ac:dyDescent="0.25">
      <c r="A8" s="8"/>
      <c r="B8" t="s">
        <v>120</v>
      </c>
    </row>
    <row r="9" spans="1:5" x14ac:dyDescent="0.25">
      <c r="A9" s="8" t="s">
        <v>121</v>
      </c>
    </row>
    <row r="10" spans="1:5" x14ac:dyDescent="0.25">
      <c r="B10" t="s">
        <v>122</v>
      </c>
    </row>
    <row r="11" spans="1:5" x14ac:dyDescent="0.25">
      <c r="B11" t="s">
        <v>123</v>
      </c>
    </row>
    <row r="12" spans="1:5" x14ac:dyDescent="0.25">
      <c r="B12" t="s">
        <v>124</v>
      </c>
    </row>
    <row r="14" spans="1:5" ht="15.75" thickBot="1" x14ac:dyDescent="0.3">
      <c r="A14" t="s">
        <v>125</v>
      </c>
    </row>
    <row r="15" spans="1:5" ht="15.75" thickBot="1" x14ac:dyDescent="0.3">
      <c r="B15" s="9" t="s">
        <v>126</v>
      </c>
      <c r="C15" s="9" t="s">
        <v>127</v>
      </c>
      <c r="D15" s="9" t="s">
        <v>128</v>
      </c>
      <c r="E15" s="9" t="s">
        <v>129</v>
      </c>
    </row>
    <row r="16" spans="1:5" ht="15.75" thickBot="1" x14ac:dyDescent="0.3">
      <c r="B16" s="10" t="s">
        <v>130</v>
      </c>
      <c r="C16" s="10" t="s">
        <v>131</v>
      </c>
      <c r="D16" s="11">
        <v>11730.70160120511</v>
      </c>
      <c r="E16" s="11">
        <v>5000.8339487782587</v>
      </c>
    </row>
    <row r="19" spans="1:7" ht="15.75" thickBot="1" x14ac:dyDescent="0.3">
      <c r="A19" t="s">
        <v>132</v>
      </c>
    </row>
    <row r="20" spans="1:7" ht="15.75" thickBot="1" x14ac:dyDescent="0.3">
      <c r="B20" s="9" t="s">
        <v>126</v>
      </c>
      <c r="C20" s="9" t="s">
        <v>127</v>
      </c>
      <c r="D20" s="9" t="s">
        <v>128</v>
      </c>
      <c r="E20" s="9" t="s">
        <v>129</v>
      </c>
      <c r="F20" s="9" t="s">
        <v>133</v>
      </c>
    </row>
    <row r="21" spans="1:7" x14ac:dyDescent="0.25">
      <c r="B21" s="12" t="s">
        <v>134</v>
      </c>
      <c r="C21" s="12" t="s">
        <v>135</v>
      </c>
      <c r="D21" s="13">
        <v>250</v>
      </c>
      <c r="E21" s="13">
        <v>169.31236094822654</v>
      </c>
      <c r="F21" s="12" t="s">
        <v>136</v>
      </c>
    </row>
    <row r="22" spans="1:7" x14ac:dyDescent="0.25">
      <c r="B22" s="12" t="s">
        <v>137</v>
      </c>
      <c r="C22" s="12" t="s">
        <v>138</v>
      </c>
      <c r="D22" s="13">
        <v>0.5</v>
      </c>
      <c r="E22" s="13">
        <v>71.824974105797409</v>
      </c>
      <c r="F22" s="12" t="s">
        <v>136</v>
      </c>
    </row>
    <row r="23" spans="1:7" x14ac:dyDescent="0.25">
      <c r="B23" s="12" t="s">
        <v>139</v>
      </c>
      <c r="C23" s="12" t="s">
        <v>140</v>
      </c>
      <c r="D23" s="13">
        <v>700</v>
      </c>
      <c r="E23" s="13">
        <v>300.73371869737275</v>
      </c>
      <c r="F23" s="12" t="s">
        <v>136</v>
      </c>
    </row>
    <row r="24" spans="1:7" x14ac:dyDescent="0.25">
      <c r="B24" s="12" t="s">
        <v>141</v>
      </c>
      <c r="C24" s="12" t="s">
        <v>138</v>
      </c>
      <c r="D24" s="13">
        <v>1.5</v>
      </c>
      <c r="E24" s="13">
        <v>73.38276732215725</v>
      </c>
      <c r="F24" s="12" t="s">
        <v>136</v>
      </c>
    </row>
    <row r="25" spans="1:7" x14ac:dyDescent="0.25">
      <c r="B25" s="12" t="s">
        <v>142</v>
      </c>
      <c r="C25" s="12" t="s">
        <v>143</v>
      </c>
      <c r="D25" s="13">
        <v>1110</v>
      </c>
      <c r="E25" s="13">
        <v>1256.352819920555</v>
      </c>
      <c r="F25" s="12" t="s">
        <v>136</v>
      </c>
    </row>
    <row r="26" spans="1:7" ht="15.75" thickBot="1" x14ac:dyDescent="0.3">
      <c r="B26" s="10" t="s">
        <v>144</v>
      </c>
      <c r="C26" s="10" t="s">
        <v>138</v>
      </c>
      <c r="D26" s="11">
        <v>3</v>
      </c>
      <c r="E26" s="11">
        <v>73.998125142996699</v>
      </c>
      <c r="F26" s="10" t="s">
        <v>136</v>
      </c>
    </row>
    <row r="29" spans="1:7" ht="15.75" thickBot="1" x14ac:dyDescent="0.3">
      <c r="A29" t="s">
        <v>145</v>
      </c>
    </row>
    <row r="30" spans="1:7" ht="15.75" thickBot="1" x14ac:dyDescent="0.3">
      <c r="B30" s="14" t="s">
        <v>146</v>
      </c>
      <c r="C30" s="14"/>
      <c r="D30" s="14"/>
      <c r="E30" s="14"/>
      <c r="F30" s="14"/>
      <c r="G30"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workbookViewId="0">
      <selection activeCell="E9" sqref="E9"/>
    </sheetView>
  </sheetViews>
  <sheetFormatPr defaultRowHeight="15" x14ac:dyDescent="0.25"/>
  <cols>
    <col min="1" max="1" width="18.7109375" bestFit="1" customWidth="1"/>
    <col min="2" max="3" width="12.5703125" bestFit="1" customWidth="1"/>
    <col min="4" max="4" width="6" bestFit="1" customWidth="1"/>
    <col min="5" max="5" width="13.85546875" customWidth="1"/>
    <col min="6" max="6" width="12" customWidth="1"/>
    <col min="7" max="7" width="11.140625" bestFit="1" customWidth="1"/>
    <col min="8" max="8" width="8.140625" bestFit="1" customWidth="1"/>
    <col min="9" max="9" width="12" bestFit="1" customWidth="1"/>
    <col min="11" max="11" width="26" customWidth="1"/>
    <col min="12" max="12" width="12" bestFit="1" customWidth="1"/>
  </cols>
  <sheetData>
    <row r="1" spans="1:16" ht="30.6" customHeight="1" x14ac:dyDescent="0.25">
      <c r="A1" s="42" t="s">
        <v>177</v>
      </c>
      <c r="B1" s="43" t="s">
        <v>178</v>
      </c>
      <c r="C1" s="44" t="s">
        <v>179</v>
      </c>
      <c r="D1" s="45" t="s">
        <v>103</v>
      </c>
      <c r="E1" s="46" t="s">
        <v>104</v>
      </c>
      <c r="F1" s="46" t="s">
        <v>105</v>
      </c>
      <c r="G1" s="46" t="s">
        <v>106</v>
      </c>
      <c r="H1" s="42" t="s">
        <v>107</v>
      </c>
      <c r="I1" s="47" t="s">
        <v>108</v>
      </c>
      <c r="K1" s="41" t="s">
        <v>109</v>
      </c>
      <c r="L1" s="41"/>
      <c r="M1" s="41" t="s">
        <v>110</v>
      </c>
      <c r="N1" s="41"/>
      <c r="O1" s="41" t="s">
        <v>111</v>
      </c>
      <c r="P1" s="41"/>
    </row>
    <row r="2" spans="1:16" x14ac:dyDescent="0.25">
      <c r="A2" s="16" t="s">
        <v>180</v>
      </c>
      <c r="B2" s="17">
        <v>1256.355</v>
      </c>
      <c r="C2" s="16">
        <v>74</v>
      </c>
      <c r="D2" s="4">
        <v>41</v>
      </c>
      <c r="E2" s="5">
        <f t="shared" ref="E2:E65" si="0">SQRT((B2-$K$2)^2+(C2-$L$2)^2)</f>
        <v>1087.044815016513</v>
      </c>
      <c r="F2" s="5">
        <f t="shared" ref="F2:F65" si="1">SQRT((B2-$M$2)^2+(C2-$N$2)^2)</f>
        <v>955.62148063689608</v>
      </c>
      <c r="G2" s="5">
        <f t="shared" ref="G2:G65" si="2">SQRT((B2-$O$2)^2+(C2-$P$2)^2)</f>
        <v>2.8753843515827867E-3</v>
      </c>
      <c r="H2" s="5" t="str">
        <f t="shared" ref="H2:H65" si="3">IF(MIN(E2:G2)=E2,"Cluster1",IF(MIN(E2:G2)=F2,"Cluster2","Cluster3"))</f>
        <v>Cluster3</v>
      </c>
      <c r="I2" s="15">
        <f t="shared" ref="I2:I65" si="4">IF(H2="Cluster2",F2,IF(H2="Cluster3",G2,IF(H2="Cluster1",E2)))</f>
        <v>2.8753843515827867E-3</v>
      </c>
      <c r="K2" s="1">
        <v>169.31236094822654</v>
      </c>
      <c r="L2" s="6">
        <v>71.824974105797409</v>
      </c>
      <c r="M2" s="1">
        <v>300.73371869737275</v>
      </c>
      <c r="N2" s="1">
        <v>73.38276732215725</v>
      </c>
      <c r="O2" s="1">
        <v>1256.352819920555</v>
      </c>
      <c r="P2" s="1">
        <v>73.998125142996699</v>
      </c>
    </row>
    <row r="3" spans="1:16" x14ac:dyDescent="0.25">
      <c r="A3" s="1" t="s">
        <v>181</v>
      </c>
      <c r="B3" s="2">
        <v>528.02032432432418</v>
      </c>
      <c r="C3" s="1">
        <v>75</v>
      </c>
      <c r="D3" s="4">
        <v>4</v>
      </c>
      <c r="E3" s="5">
        <f t="shared" si="0"/>
        <v>358.72201462811933</v>
      </c>
      <c r="F3" s="5">
        <f t="shared" si="1"/>
        <v>227.29235917416059</v>
      </c>
      <c r="G3" s="5">
        <f t="shared" si="2"/>
        <v>728.33318467214076</v>
      </c>
      <c r="H3" s="5" t="str">
        <f t="shared" si="3"/>
        <v>Cluster2</v>
      </c>
      <c r="I3" s="15">
        <f t="shared" si="4"/>
        <v>227.29235917416059</v>
      </c>
    </row>
    <row r="4" spans="1:16" ht="15.75" thickBot="1" x14ac:dyDescent="0.3">
      <c r="A4" s="1" t="s">
        <v>182</v>
      </c>
      <c r="B4" s="2">
        <v>306.88300518134719</v>
      </c>
      <c r="C4" s="1">
        <v>78</v>
      </c>
      <c r="D4" s="4">
        <v>6</v>
      </c>
      <c r="E4" s="5">
        <f t="shared" si="0"/>
        <v>137.70916127661923</v>
      </c>
      <c r="F4" s="5">
        <f t="shared" si="1"/>
        <v>7.6897699486609881</v>
      </c>
      <c r="G4" s="5">
        <f t="shared" si="2"/>
        <v>949.47824835710514</v>
      </c>
      <c r="H4" s="5" t="str">
        <f t="shared" si="3"/>
        <v>Cluster2</v>
      </c>
      <c r="I4" s="15">
        <f t="shared" si="4"/>
        <v>7.6897699486609881</v>
      </c>
    </row>
    <row r="5" spans="1:16" ht="15.75" thickBot="1" x14ac:dyDescent="0.3">
      <c r="A5" s="35" t="s">
        <v>183</v>
      </c>
      <c r="B5" s="36" t="s">
        <v>184</v>
      </c>
      <c r="C5" s="36" t="s">
        <v>184</v>
      </c>
      <c r="D5" s="4">
        <v>12</v>
      </c>
      <c r="E5" s="5" t="e">
        <f t="shared" si="0"/>
        <v>#VALUE!</v>
      </c>
      <c r="F5" s="5" t="e">
        <f t="shared" si="1"/>
        <v>#VALUE!</v>
      </c>
      <c r="G5" s="5" t="e">
        <f t="shared" si="2"/>
        <v>#VALUE!</v>
      </c>
      <c r="H5" s="5" t="e">
        <f t="shared" si="3"/>
        <v>#VALUE!</v>
      </c>
      <c r="I5" s="15" t="e">
        <f t="shared" si="4"/>
        <v>#VALUE!</v>
      </c>
      <c r="K5" s="32" t="s">
        <v>112</v>
      </c>
      <c r="L5" s="33" t="e">
        <f>SUM(I2:I101)</f>
        <v>#VALUE!</v>
      </c>
    </row>
    <row r="6" spans="1:16" x14ac:dyDescent="0.25">
      <c r="A6" s="1"/>
      <c r="B6" s="2"/>
      <c r="C6" s="1"/>
      <c r="D6" s="4"/>
      <c r="E6" s="5"/>
      <c r="F6" s="5"/>
      <c r="G6" s="5"/>
      <c r="H6" s="5"/>
      <c r="I6" s="15"/>
    </row>
    <row r="7" spans="1:16" x14ac:dyDescent="0.25">
      <c r="A7" s="1"/>
      <c r="B7" s="2"/>
      <c r="C7" s="1"/>
      <c r="D7" s="4"/>
      <c r="E7" s="5"/>
      <c r="F7" s="5"/>
      <c r="G7" s="5"/>
      <c r="H7" s="5"/>
      <c r="I7" s="15"/>
    </row>
    <row r="8" spans="1:16" x14ac:dyDescent="0.25">
      <c r="A8" s="1"/>
      <c r="B8" s="2"/>
      <c r="C8" s="1"/>
      <c r="D8" s="4"/>
      <c r="E8" s="5"/>
      <c r="F8" s="5"/>
      <c r="G8" s="5"/>
      <c r="H8" s="5"/>
      <c r="I8" s="15"/>
    </row>
    <row r="9" spans="1:16" x14ac:dyDescent="0.25">
      <c r="A9" s="1"/>
      <c r="B9" s="2"/>
      <c r="C9" s="1"/>
      <c r="D9" s="4"/>
      <c r="E9" s="5"/>
      <c r="F9" s="5"/>
      <c r="G9" s="5"/>
      <c r="H9" s="5"/>
      <c r="I9" s="15"/>
    </row>
    <row r="10" spans="1:16" x14ac:dyDescent="0.25">
      <c r="A10" s="1"/>
      <c r="B10" s="2"/>
      <c r="C10" s="1"/>
      <c r="D10" s="4"/>
      <c r="E10" s="5"/>
      <c r="F10" s="5"/>
      <c r="G10" s="5"/>
      <c r="H10" s="5"/>
      <c r="I10" s="15"/>
    </row>
    <row r="11" spans="1:16" x14ac:dyDescent="0.25">
      <c r="A11" s="1"/>
      <c r="B11" s="2"/>
      <c r="C11" s="1"/>
      <c r="D11" s="4"/>
      <c r="E11" s="5"/>
      <c r="F11" s="5"/>
      <c r="G11" s="5"/>
      <c r="H11" s="5"/>
      <c r="I11" s="15"/>
    </row>
    <row r="12" spans="1:16" x14ac:dyDescent="0.25">
      <c r="A12" s="1"/>
      <c r="B12" s="2"/>
      <c r="C12" s="1"/>
      <c r="D12" s="4"/>
      <c r="E12" s="5"/>
      <c r="F12" s="5"/>
      <c r="G12" s="5"/>
      <c r="H12" s="5"/>
      <c r="I12" s="15"/>
    </row>
    <row r="13" spans="1:16" x14ac:dyDescent="0.25">
      <c r="A13" s="1"/>
      <c r="B13" s="2"/>
      <c r="C13" s="1"/>
      <c r="D13" s="4"/>
      <c r="E13" s="5"/>
      <c r="F13" s="5"/>
      <c r="G13" s="5"/>
      <c r="H13" s="5"/>
      <c r="I13" s="15"/>
    </row>
    <row r="14" spans="1:16" x14ac:dyDescent="0.25">
      <c r="A14" s="1"/>
      <c r="B14" s="2"/>
      <c r="C14" s="1"/>
      <c r="D14" s="4"/>
      <c r="E14" s="5"/>
      <c r="F14" s="5"/>
      <c r="G14" s="5"/>
      <c r="H14" s="5"/>
      <c r="I14" s="15"/>
    </row>
    <row r="15" spans="1:16" x14ac:dyDescent="0.25">
      <c r="A15" s="1"/>
      <c r="B15" s="2"/>
      <c r="C15" s="1"/>
      <c r="D15" s="4"/>
      <c r="E15" s="5"/>
      <c r="F15" s="5"/>
      <c r="G15" s="5"/>
      <c r="H15" s="5"/>
      <c r="I15" s="15"/>
    </row>
    <row r="16" spans="1:16" x14ac:dyDescent="0.25">
      <c r="A16" s="1"/>
      <c r="B16" s="2"/>
      <c r="C16" s="1"/>
      <c r="D16" s="4"/>
      <c r="E16" s="5"/>
      <c r="F16" s="5"/>
      <c r="G16" s="5"/>
      <c r="H16" s="5"/>
      <c r="I16" s="15"/>
    </row>
    <row r="17" spans="1:9" x14ac:dyDescent="0.25">
      <c r="A17" s="1"/>
      <c r="B17" s="2"/>
      <c r="C17" s="1"/>
      <c r="D17" s="4"/>
      <c r="E17" s="5"/>
      <c r="F17" s="5"/>
      <c r="G17" s="5"/>
      <c r="H17" s="5"/>
      <c r="I17" s="15"/>
    </row>
    <row r="18" spans="1:9" x14ac:dyDescent="0.25">
      <c r="A18" s="1"/>
      <c r="B18" s="2"/>
      <c r="C18" s="1"/>
      <c r="D18" s="4"/>
      <c r="E18" s="5"/>
      <c r="F18" s="5"/>
      <c r="G18" s="5"/>
      <c r="H18" s="5"/>
      <c r="I18" s="15"/>
    </row>
    <row r="19" spans="1:9" x14ac:dyDescent="0.25">
      <c r="A19" s="1"/>
      <c r="B19" s="2"/>
      <c r="C19" s="1"/>
      <c r="D19" s="4"/>
      <c r="E19" s="5"/>
      <c r="F19" s="5"/>
      <c r="G19" s="5"/>
      <c r="H19" s="5"/>
      <c r="I19" s="15"/>
    </row>
    <row r="20" spans="1:9" x14ac:dyDescent="0.25">
      <c r="A20" s="1"/>
      <c r="B20" s="2"/>
      <c r="C20" s="1"/>
      <c r="D20" s="4"/>
      <c r="E20" s="5"/>
      <c r="F20" s="5"/>
      <c r="G20" s="5"/>
      <c r="H20" s="5"/>
      <c r="I20" s="15"/>
    </row>
    <row r="21" spans="1:9" x14ac:dyDescent="0.25">
      <c r="A21" s="1"/>
      <c r="B21" s="2"/>
      <c r="C21" s="1"/>
      <c r="D21" s="4"/>
      <c r="E21" s="5"/>
      <c r="F21" s="5"/>
      <c r="G21" s="5"/>
      <c r="H21" s="5"/>
      <c r="I21" s="15"/>
    </row>
    <row r="22" spans="1:9" x14ac:dyDescent="0.25">
      <c r="A22" s="1"/>
      <c r="B22" s="2"/>
      <c r="C22" s="1"/>
      <c r="D22" s="4"/>
      <c r="E22" s="5"/>
      <c r="F22" s="5"/>
      <c r="G22" s="5"/>
      <c r="H22" s="5"/>
      <c r="I22" s="15"/>
    </row>
    <row r="23" spans="1:9" x14ac:dyDescent="0.25">
      <c r="A23" s="1"/>
      <c r="B23" s="2"/>
      <c r="C23" s="1"/>
      <c r="D23" s="4"/>
      <c r="E23" s="5"/>
      <c r="F23" s="5"/>
      <c r="G23" s="5"/>
      <c r="H23" s="5"/>
      <c r="I23" s="15"/>
    </row>
    <row r="24" spans="1:9" x14ac:dyDescent="0.25">
      <c r="A24" s="1"/>
      <c r="B24" s="2"/>
      <c r="C24" s="1"/>
      <c r="D24" s="4"/>
      <c r="E24" s="5"/>
      <c r="F24" s="5"/>
      <c r="G24" s="5"/>
      <c r="H24" s="5"/>
      <c r="I24" s="15"/>
    </row>
    <row r="25" spans="1:9" x14ac:dyDescent="0.25">
      <c r="A25" s="1"/>
      <c r="B25" s="2"/>
      <c r="C25" s="1"/>
      <c r="D25" s="4"/>
      <c r="E25" s="5"/>
      <c r="F25" s="5"/>
      <c r="G25" s="5"/>
      <c r="H25" s="5"/>
      <c r="I25" s="15"/>
    </row>
    <row r="26" spans="1:9" x14ac:dyDescent="0.25">
      <c r="A26" s="1"/>
      <c r="B26" s="2"/>
      <c r="C26" s="1"/>
      <c r="D26" s="4"/>
      <c r="E26" s="5"/>
      <c r="F26" s="5"/>
      <c r="G26" s="5"/>
      <c r="H26" s="5"/>
      <c r="I26" s="15"/>
    </row>
    <row r="27" spans="1:9" x14ac:dyDescent="0.25">
      <c r="A27" s="1"/>
      <c r="B27" s="2"/>
      <c r="C27" s="1"/>
      <c r="D27" s="4"/>
      <c r="E27" s="5"/>
      <c r="F27" s="5"/>
      <c r="G27" s="5"/>
      <c r="H27" s="5"/>
      <c r="I27" s="15"/>
    </row>
    <row r="28" spans="1:9" x14ac:dyDescent="0.25">
      <c r="A28" s="1"/>
      <c r="B28" s="2"/>
      <c r="C28" s="1"/>
      <c r="D28" s="4"/>
      <c r="E28" s="5"/>
      <c r="F28" s="5"/>
      <c r="G28" s="5"/>
      <c r="H28" s="5"/>
      <c r="I28" s="15"/>
    </row>
    <row r="29" spans="1:9" x14ac:dyDescent="0.25">
      <c r="A29" s="1"/>
      <c r="B29" s="2"/>
      <c r="C29" s="1"/>
      <c r="D29" s="4"/>
      <c r="E29" s="5"/>
      <c r="F29" s="5"/>
      <c r="G29" s="5"/>
      <c r="H29" s="5"/>
      <c r="I29" s="15"/>
    </row>
    <row r="30" spans="1:9" x14ac:dyDescent="0.25">
      <c r="A30" s="1"/>
      <c r="B30" s="2"/>
      <c r="C30" s="1"/>
      <c r="D30" s="4"/>
      <c r="E30" s="5"/>
      <c r="F30" s="5"/>
      <c r="G30" s="5"/>
      <c r="H30" s="5"/>
      <c r="I30" s="15"/>
    </row>
    <row r="31" spans="1:9" x14ac:dyDescent="0.25">
      <c r="A31" s="1"/>
      <c r="B31" s="2"/>
      <c r="C31" s="1"/>
      <c r="D31" s="4"/>
      <c r="E31" s="5"/>
      <c r="F31" s="5"/>
      <c r="G31" s="5"/>
      <c r="H31" s="5"/>
      <c r="I31" s="15"/>
    </row>
    <row r="32" spans="1:9" x14ac:dyDescent="0.25">
      <c r="A32" s="1"/>
      <c r="B32" s="2"/>
      <c r="C32" s="1"/>
      <c r="D32" s="4"/>
      <c r="E32" s="5"/>
      <c r="F32" s="5"/>
      <c r="G32" s="5"/>
      <c r="H32" s="5"/>
      <c r="I32" s="15"/>
    </row>
    <row r="33" spans="1:9" x14ac:dyDescent="0.25">
      <c r="A33" s="1"/>
      <c r="B33" s="2"/>
      <c r="C33" s="1"/>
      <c r="D33" s="4"/>
      <c r="E33" s="5"/>
      <c r="F33" s="5"/>
      <c r="G33" s="5"/>
      <c r="H33" s="5"/>
      <c r="I33" s="15"/>
    </row>
    <row r="34" spans="1:9" x14ac:dyDescent="0.25">
      <c r="A34" s="1"/>
      <c r="B34" s="2"/>
      <c r="C34" s="1"/>
      <c r="D34" s="4"/>
      <c r="E34" s="5"/>
      <c r="F34" s="5"/>
      <c r="G34" s="5"/>
      <c r="H34" s="5"/>
      <c r="I34" s="15"/>
    </row>
    <row r="35" spans="1:9" x14ac:dyDescent="0.25">
      <c r="A35" s="1"/>
      <c r="B35" s="2"/>
      <c r="C35" s="1"/>
      <c r="D35" s="4"/>
      <c r="E35" s="5"/>
      <c r="F35" s="5"/>
      <c r="G35" s="5"/>
      <c r="H35" s="5"/>
      <c r="I35" s="15"/>
    </row>
    <row r="36" spans="1:9" x14ac:dyDescent="0.25">
      <c r="A36" s="1"/>
      <c r="B36" s="2"/>
      <c r="C36" s="1"/>
      <c r="D36" s="4"/>
      <c r="E36" s="5"/>
      <c r="F36" s="5"/>
      <c r="G36" s="5"/>
      <c r="H36" s="5"/>
      <c r="I36" s="15"/>
    </row>
    <row r="37" spans="1:9" x14ac:dyDescent="0.25">
      <c r="A37" s="1"/>
      <c r="B37" s="2"/>
      <c r="C37" s="1"/>
      <c r="D37" s="4"/>
      <c r="E37" s="5"/>
      <c r="F37" s="5"/>
      <c r="G37" s="5"/>
      <c r="H37" s="5"/>
      <c r="I37" s="15"/>
    </row>
    <row r="38" spans="1:9" x14ac:dyDescent="0.25">
      <c r="A38" s="1"/>
      <c r="B38" s="2"/>
      <c r="C38" s="1"/>
      <c r="D38" s="4"/>
      <c r="E38" s="5"/>
      <c r="F38" s="5"/>
      <c r="G38" s="5"/>
      <c r="H38" s="5"/>
      <c r="I38" s="15"/>
    </row>
    <row r="39" spans="1:9" x14ac:dyDescent="0.25">
      <c r="A39" s="1"/>
      <c r="B39" s="2"/>
      <c r="C39" s="1"/>
      <c r="D39" s="4"/>
      <c r="E39" s="5"/>
      <c r="F39" s="5"/>
      <c r="G39" s="5"/>
      <c r="H39" s="5"/>
      <c r="I39" s="15"/>
    </row>
    <row r="40" spans="1:9" x14ac:dyDescent="0.25">
      <c r="A40" s="1"/>
      <c r="B40" s="2"/>
      <c r="C40" s="1"/>
      <c r="D40" s="4"/>
      <c r="E40" s="5"/>
      <c r="F40" s="5"/>
      <c r="G40" s="5"/>
      <c r="H40" s="5"/>
      <c r="I40" s="15"/>
    </row>
    <row r="41" spans="1:9" x14ac:dyDescent="0.25">
      <c r="A41" s="1"/>
      <c r="B41" s="2"/>
      <c r="C41" s="1"/>
      <c r="D41" s="4"/>
      <c r="E41" s="5"/>
      <c r="F41" s="5"/>
      <c r="G41" s="5"/>
      <c r="H41" s="5"/>
      <c r="I41" s="15"/>
    </row>
    <row r="42" spans="1:9" x14ac:dyDescent="0.25">
      <c r="A42" s="1"/>
      <c r="B42" s="2"/>
      <c r="C42" s="1"/>
      <c r="D42" s="4"/>
      <c r="E42" s="5"/>
      <c r="F42" s="5"/>
      <c r="G42" s="5"/>
      <c r="H42" s="5"/>
      <c r="I42" s="15"/>
    </row>
    <row r="43" spans="1:9" x14ac:dyDescent="0.25">
      <c r="A43" s="1"/>
      <c r="B43" s="2"/>
      <c r="C43" s="1"/>
      <c r="D43" s="4"/>
      <c r="E43" s="5"/>
      <c r="F43" s="5"/>
      <c r="G43" s="5"/>
      <c r="H43" s="5"/>
      <c r="I43" s="15"/>
    </row>
    <row r="44" spans="1:9" x14ac:dyDescent="0.25">
      <c r="A44" s="1"/>
      <c r="B44" s="2"/>
      <c r="C44" s="1"/>
      <c r="D44" s="4"/>
      <c r="E44" s="5"/>
      <c r="F44" s="5"/>
      <c r="G44" s="5"/>
      <c r="H44" s="5"/>
      <c r="I44" s="15"/>
    </row>
    <row r="45" spans="1:9" x14ac:dyDescent="0.25">
      <c r="A45" s="1"/>
      <c r="B45" s="2"/>
      <c r="C45" s="1"/>
      <c r="D45" s="4"/>
      <c r="E45" s="5"/>
      <c r="F45" s="5"/>
      <c r="G45" s="5"/>
      <c r="H45" s="5"/>
      <c r="I45" s="15"/>
    </row>
    <row r="46" spans="1:9" x14ac:dyDescent="0.25">
      <c r="A46" s="1"/>
      <c r="B46" s="2"/>
      <c r="C46" s="1"/>
      <c r="D46" s="4"/>
      <c r="E46" s="5"/>
      <c r="F46" s="5"/>
      <c r="G46" s="5"/>
      <c r="H46" s="5"/>
      <c r="I46" s="15"/>
    </row>
    <row r="47" spans="1:9" x14ac:dyDescent="0.25">
      <c r="A47" s="1"/>
      <c r="B47" s="2"/>
      <c r="C47" s="1"/>
      <c r="D47" s="4"/>
      <c r="E47" s="5"/>
      <c r="F47" s="5"/>
      <c r="G47" s="5"/>
      <c r="H47" s="5"/>
      <c r="I47" s="15"/>
    </row>
    <row r="48" spans="1:9" x14ac:dyDescent="0.25">
      <c r="A48" s="1"/>
      <c r="B48" s="2"/>
      <c r="C48" s="1"/>
      <c r="D48" s="4"/>
      <c r="E48" s="5"/>
      <c r="F48" s="5"/>
      <c r="G48" s="5"/>
      <c r="H48" s="5"/>
      <c r="I48" s="15"/>
    </row>
    <row r="49" spans="1:9" x14ac:dyDescent="0.25">
      <c r="A49" s="1"/>
      <c r="B49" s="2"/>
      <c r="C49" s="1"/>
      <c r="D49" s="4"/>
      <c r="E49" s="5"/>
      <c r="F49" s="5"/>
      <c r="G49" s="5"/>
      <c r="H49" s="5"/>
      <c r="I49" s="15"/>
    </row>
    <row r="50" spans="1:9" x14ac:dyDescent="0.25">
      <c r="A50" s="1"/>
      <c r="B50" s="2"/>
      <c r="C50" s="1"/>
      <c r="D50" s="4"/>
      <c r="E50" s="5"/>
      <c r="F50" s="5"/>
      <c r="G50" s="5"/>
      <c r="H50" s="5"/>
      <c r="I50" s="15"/>
    </row>
    <row r="51" spans="1:9" x14ac:dyDescent="0.25">
      <c r="A51" s="1"/>
      <c r="B51" s="2"/>
      <c r="C51" s="1"/>
      <c r="D51" s="4"/>
      <c r="E51" s="5"/>
      <c r="F51" s="5"/>
      <c r="G51" s="5"/>
      <c r="H51" s="5"/>
      <c r="I51" s="15"/>
    </row>
    <row r="52" spans="1:9" x14ac:dyDescent="0.25">
      <c r="A52" s="1"/>
      <c r="B52" s="2"/>
      <c r="C52" s="1"/>
      <c r="D52" s="4"/>
      <c r="E52" s="5"/>
      <c r="F52" s="5"/>
      <c r="G52" s="5"/>
      <c r="H52" s="5"/>
      <c r="I52" s="15"/>
    </row>
    <row r="53" spans="1:9" x14ac:dyDescent="0.25">
      <c r="A53" s="1"/>
      <c r="B53" s="2"/>
      <c r="C53" s="1"/>
      <c r="D53" s="4"/>
      <c r="E53" s="5"/>
      <c r="F53" s="5"/>
      <c r="G53" s="5"/>
      <c r="H53" s="5"/>
      <c r="I53" s="15"/>
    </row>
    <row r="54" spans="1:9" x14ac:dyDescent="0.25">
      <c r="A54" s="1"/>
      <c r="B54" s="2"/>
      <c r="C54" s="1"/>
      <c r="D54" s="4"/>
      <c r="E54" s="5"/>
      <c r="F54" s="5"/>
      <c r="G54" s="5"/>
      <c r="H54" s="5"/>
      <c r="I54" s="15"/>
    </row>
    <row r="55" spans="1:9" x14ac:dyDescent="0.25">
      <c r="A55" s="1"/>
      <c r="B55" s="2"/>
      <c r="C55" s="1"/>
      <c r="D55" s="4"/>
      <c r="E55" s="5"/>
      <c r="F55" s="5"/>
      <c r="G55" s="5"/>
      <c r="H55" s="5"/>
      <c r="I55" s="15"/>
    </row>
    <row r="56" spans="1:9" x14ac:dyDescent="0.25">
      <c r="A56" s="1"/>
      <c r="B56" s="2"/>
      <c r="C56" s="1"/>
      <c r="D56" s="4"/>
      <c r="E56" s="5"/>
      <c r="F56" s="5"/>
      <c r="G56" s="5"/>
      <c r="H56" s="5"/>
      <c r="I56" s="15"/>
    </row>
    <row r="57" spans="1:9" x14ac:dyDescent="0.25">
      <c r="A57" s="1"/>
      <c r="B57" s="2"/>
      <c r="C57" s="1"/>
      <c r="D57" s="4"/>
      <c r="E57" s="5"/>
      <c r="F57" s="5"/>
      <c r="G57" s="5"/>
      <c r="H57" s="5"/>
      <c r="I57" s="15"/>
    </row>
    <row r="58" spans="1:9" x14ac:dyDescent="0.25">
      <c r="A58" s="1"/>
      <c r="B58" s="2"/>
      <c r="C58" s="1"/>
      <c r="D58" s="4"/>
      <c r="E58" s="5"/>
      <c r="F58" s="5"/>
      <c r="G58" s="5"/>
      <c r="H58" s="5"/>
      <c r="I58" s="15"/>
    </row>
    <row r="59" spans="1:9" x14ac:dyDescent="0.25">
      <c r="A59" s="1"/>
      <c r="B59" s="2"/>
      <c r="C59" s="1"/>
      <c r="D59" s="4"/>
      <c r="E59" s="5"/>
      <c r="F59" s="5"/>
      <c r="G59" s="5"/>
      <c r="H59" s="5"/>
      <c r="I59" s="15"/>
    </row>
    <row r="60" spans="1:9" x14ac:dyDescent="0.25">
      <c r="A60" s="1"/>
      <c r="B60" s="2"/>
      <c r="C60" s="1"/>
      <c r="D60" s="4"/>
      <c r="E60" s="5"/>
      <c r="F60" s="5"/>
      <c r="G60" s="5"/>
      <c r="H60" s="5"/>
      <c r="I60" s="15"/>
    </row>
    <row r="61" spans="1:9" x14ac:dyDescent="0.25">
      <c r="A61" s="1"/>
      <c r="B61" s="2"/>
      <c r="C61" s="1"/>
      <c r="D61" s="4"/>
      <c r="E61" s="5"/>
      <c r="F61" s="5"/>
      <c r="G61" s="5"/>
      <c r="H61" s="5"/>
      <c r="I61" s="15"/>
    </row>
    <row r="62" spans="1:9" x14ac:dyDescent="0.25">
      <c r="A62" s="1"/>
      <c r="B62" s="2"/>
      <c r="C62" s="1"/>
      <c r="D62" s="4"/>
      <c r="E62" s="5"/>
      <c r="F62" s="5"/>
      <c r="G62" s="5"/>
      <c r="H62" s="5"/>
      <c r="I62" s="15"/>
    </row>
    <row r="63" spans="1:9" x14ac:dyDescent="0.25">
      <c r="A63" s="1"/>
      <c r="B63" s="2"/>
      <c r="C63" s="1"/>
      <c r="D63" s="4"/>
      <c r="E63" s="5"/>
      <c r="F63" s="5"/>
      <c r="G63" s="5"/>
      <c r="H63" s="5"/>
      <c r="I63" s="15"/>
    </row>
    <row r="64" spans="1:9" x14ac:dyDescent="0.25">
      <c r="A64" s="1"/>
      <c r="B64" s="2"/>
      <c r="C64" s="1"/>
      <c r="D64" s="4"/>
      <c r="E64" s="5"/>
      <c r="F64" s="5"/>
      <c r="G64" s="5"/>
      <c r="H64" s="5"/>
      <c r="I64" s="15"/>
    </row>
    <row r="65" spans="1:9" x14ac:dyDescent="0.25">
      <c r="A65" s="1"/>
      <c r="B65" s="2"/>
      <c r="C65" s="1"/>
      <c r="D65" s="4"/>
      <c r="E65" s="5"/>
      <c r="F65" s="5"/>
      <c r="G65" s="5"/>
      <c r="H65" s="5"/>
      <c r="I65" s="15"/>
    </row>
    <row r="66" spans="1:9" x14ac:dyDescent="0.25">
      <c r="A66" s="1"/>
      <c r="B66" s="2"/>
      <c r="C66" s="1"/>
      <c r="D66" s="4"/>
      <c r="E66" s="5"/>
      <c r="F66" s="5"/>
      <c r="G66" s="5"/>
      <c r="H66" s="5"/>
      <c r="I66" s="15"/>
    </row>
    <row r="67" spans="1:9" x14ac:dyDescent="0.25">
      <c r="A67" s="1"/>
      <c r="B67" s="2"/>
      <c r="C67" s="1"/>
      <c r="D67" s="4"/>
      <c r="E67" s="5"/>
      <c r="F67" s="5"/>
      <c r="G67" s="5"/>
      <c r="H67" s="5"/>
      <c r="I67" s="15"/>
    </row>
    <row r="68" spans="1:9" x14ac:dyDescent="0.25">
      <c r="A68" s="1"/>
      <c r="B68" s="2"/>
      <c r="C68" s="1"/>
      <c r="D68" s="4"/>
      <c r="E68" s="5"/>
      <c r="F68" s="5"/>
      <c r="G68" s="5"/>
      <c r="H68" s="5"/>
      <c r="I68" s="15"/>
    </row>
    <row r="69" spans="1:9" x14ac:dyDescent="0.25">
      <c r="A69" s="1"/>
      <c r="B69" s="2"/>
      <c r="C69" s="1"/>
      <c r="D69" s="4"/>
      <c r="E69" s="5"/>
      <c r="F69" s="5"/>
      <c r="G69" s="5"/>
      <c r="H69" s="5"/>
      <c r="I69" s="15"/>
    </row>
    <row r="70" spans="1:9" x14ac:dyDescent="0.25">
      <c r="A70" s="1"/>
      <c r="B70" s="2"/>
      <c r="C70" s="1"/>
      <c r="D70" s="4"/>
      <c r="E70" s="5"/>
      <c r="F70" s="5"/>
      <c r="G70" s="5"/>
      <c r="H70" s="5"/>
      <c r="I70" s="15"/>
    </row>
    <row r="71" spans="1:9" x14ac:dyDescent="0.25">
      <c r="A71" s="1"/>
      <c r="B71" s="2"/>
      <c r="C71" s="1"/>
      <c r="D71" s="4"/>
      <c r="E71" s="5"/>
      <c r="F71" s="5"/>
      <c r="G71" s="5"/>
      <c r="H71" s="5"/>
      <c r="I71" s="15"/>
    </row>
    <row r="72" spans="1:9" x14ac:dyDescent="0.25">
      <c r="A72" s="1"/>
      <c r="B72" s="2"/>
      <c r="C72" s="1"/>
      <c r="D72" s="4"/>
      <c r="E72" s="5"/>
      <c r="F72" s="5"/>
      <c r="G72" s="5"/>
      <c r="H72" s="5"/>
      <c r="I72" s="15"/>
    </row>
    <row r="73" spans="1:9" x14ac:dyDescent="0.25">
      <c r="A73" s="1"/>
      <c r="B73" s="2"/>
      <c r="C73" s="1"/>
      <c r="D73" s="4"/>
      <c r="E73" s="5"/>
      <c r="F73" s="5"/>
      <c r="G73" s="5"/>
      <c r="H73" s="5"/>
      <c r="I73" s="15"/>
    </row>
    <row r="74" spans="1:9" x14ac:dyDescent="0.25">
      <c r="A74" s="1"/>
      <c r="B74" s="2"/>
      <c r="C74" s="1"/>
      <c r="D74" s="4"/>
      <c r="E74" s="5"/>
      <c r="F74" s="5"/>
      <c r="G74" s="5"/>
      <c r="H74" s="5"/>
      <c r="I74" s="15"/>
    </row>
    <row r="75" spans="1:9" x14ac:dyDescent="0.25">
      <c r="A75" s="1"/>
      <c r="B75" s="2"/>
      <c r="C75" s="1"/>
      <c r="D75" s="4"/>
      <c r="E75" s="5"/>
      <c r="F75" s="5"/>
      <c r="G75" s="5"/>
      <c r="H75" s="5"/>
      <c r="I75" s="15"/>
    </row>
    <row r="76" spans="1:9" x14ac:dyDescent="0.25">
      <c r="A76" s="1"/>
      <c r="B76" s="2"/>
      <c r="C76" s="1"/>
      <c r="D76" s="4"/>
      <c r="E76" s="5"/>
      <c r="F76" s="5"/>
      <c r="G76" s="5"/>
      <c r="H76" s="5"/>
      <c r="I76" s="15"/>
    </row>
    <row r="77" spans="1:9" x14ac:dyDescent="0.25">
      <c r="A77" s="1"/>
      <c r="B77" s="2"/>
      <c r="C77" s="1"/>
      <c r="D77" s="4"/>
      <c r="E77" s="5"/>
      <c r="F77" s="5"/>
      <c r="G77" s="5"/>
      <c r="H77" s="5"/>
      <c r="I77" s="15"/>
    </row>
    <row r="78" spans="1:9" x14ac:dyDescent="0.25">
      <c r="A78" s="1"/>
      <c r="B78" s="2"/>
      <c r="C78" s="1"/>
      <c r="D78" s="4"/>
      <c r="E78" s="5"/>
      <c r="F78" s="5"/>
      <c r="G78" s="5"/>
      <c r="H78" s="5"/>
      <c r="I78" s="15"/>
    </row>
    <row r="79" spans="1:9" x14ac:dyDescent="0.25">
      <c r="A79" s="1"/>
      <c r="B79" s="2"/>
      <c r="C79" s="1"/>
      <c r="D79" s="4"/>
      <c r="E79" s="5"/>
      <c r="F79" s="5"/>
      <c r="G79" s="5"/>
      <c r="H79" s="5"/>
      <c r="I79" s="15"/>
    </row>
    <row r="80" spans="1:9" x14ac:dyDescent="0.25">
      <c r="A80" s="1"/>
      <c r="B80" s="2"/>
      <c r="C80" s="1"/>
      <c r="D80" s="4"/>
      <c r="E80" s="5"/>
      <c r="F80" s="5"/>
      <c r="G80" s="5"/>
      <c r="H80" s="5"/>
      <c r="I80" s="15"/>
    </row>
    <row r="81" spans="1:9" x14ac:dyDescent="0.25">
      <c r="A81" s="1"/>
      <c r="B81" s="2"/>
      <c r="C81" s="1"/>
      <c r="D81" s="4"/>
      <c r="E81" s="5"/>
      <c r="F81" s="5"/>
      <c r="G81" s="5"/>
      <c r="H81" s="5"/>
      <c r="I81" s="15"/>
    </row>
    <row r="82" spans="1:9" x14ac:dyDescent="0.25">
      <c r="A82" s="1"/>
      <c r="B82" s="2"/>
      <c r="C82" s="1"/>
      <c r="D82" s="4"/>
      <c r="E82" s="5"/>
      <c r="F82" s="5"/>
      <c r="G82" s="5"/>
      <c r="H82" s="5"/>
      <c r="I82" s="15"/>
    </row>
    <row r="83" spans="1:9" x14ac:dyDescent="0.25">
      <c r="A83" s="1"/>
      <c r="B83" s="2"/>
      <c r="C83" s="1"/>
      <c r="D83" s="4"/>
      <c r="E83" s="5"/>
      <c r="F83" s="5"/>
      <c r="G83" s="5"/>
      <c r="H83" s="5"/>
      <c r="I83" s="15"/>
    </row>
    <row r="84" spans="1:9" x14ac:dyDescent="0.25">
      <c r="A84" s="1"/>
      <c r="B84" s="2"/>
      <c r="C84" s="1"/>
      <c r="D84" s="4"/>
      <c r="E84" s="5"/>
      <c r="F84" s="5"/>
      <c r="G84" s="5"/>
      <c r="H84" s="5"/>
      <c r="I84" s="15"/>
    </row>
    <row r="85" spans="1:9" x14ac:dyDescent="0.25">
      <c r="A85" s="1"/>
      <c r="B85" s="2"/>
      <c r="C85" s="1"/>
      <c r="D85" s="4"/>
      <c r="E85" s="5"/>
      <c r="F85" s="5"/>
      <c r="G85" s="5"/>
      <c r="H85" s="5"/>
      <c r="I85" s="15"/>
    </row>
    <row r="86" spans="1:9" x14ac:dyDescent="0.25">
      <c r="A86" s="1"/>
      <c r="B86" s="2"/>
      <c r="C86" s="1"/>
      <c r="D86" s="4"/>
      <c r="E86" s="5"/>
      <c r="F86" s="5"/>
      <c r="G86" s="5"/>
      <c r="H86" s="5"/>
      <c r="I86" s="15"/>
    </row>
    <row r="87" spans="1:9" x14ac:dyDescent="0.25">
      <c r="A87" s="1"/>
      <c r="B87" s="2"/>
      <c r="C87" s="1"/>
      <c r="D87" s="4"/>
      <c r="E87" s="5"/>
      <c r="F87" s="5"/>
      <c r="G87" s="5"/>
      <c r="H87" s="5"/>
      <c r="I87" s="15"/>
    </row>
    <row r="88" spans="1:9" x14ac:dyDescent="0.25">
      <c r="A88" s="1"/>
      <c r="B88" s="2"/>
      <c r="C88" s="1"/>
      <c r="D88" s="4"/>
      <c r="E88" s="5"/>
      <c r="F88" s="5"/>
      <c r="G88" s="5"/>
      <c r="H88" s="5"/>
      <c r="I88" s="15"/>
    </row>
    <row r="89" spans="1:9" x14ac:dyDescent="0.25">
      <c r="A89" s="1"/>
      <c r="B89" s="2"/>
      <c r="C89" s="1"/>
      <c r="D89" s="4"/>
      <c r="E89" s="5"/>
      <c r="F89" s="5"/>
      <c r="G89" s="5"/>
      <c r="H89" s="5"/>
      <c r="I89" s="15"/>
    </row>
    <row r="90" spans="1:9" x14ac:dyDescent="0.25">
      <c r="A90" s="1"/>
      <c r="B90" s="2"/>
      <c r="C90" s="1"/>
      <c r="D90" s="4"/>
      <c r="E90" s="5"/>
      <c r="F90" s="5"/>
      <c r="G90" s="5"/>
      <c r="H90" s="5"/>
      <c r="I90" s="15"/>
    </row>
    <row r="91" spans="1:9" x14ac:dyDescent="0.25">
      <c r="A91" s="1"/>
      <c r="B91" s="2"/>
      <c r="C91" s="1"/>
      <c r="D91" s="4"/>
      <c r="E91" s="5"/>
      <c r="F91" s="5"/>
      <c r="G91" s="5"/>
      <c r="H91" s="5"/>
      <c r="I91" s="15"/>
    </row>
    <row r="92" spans="1:9" x14ac:dyDescent="0.25">
      <c r="A92" s="1"/>
      <c r="B92" s="2"/>
      <c r="C92" s="1"/>
      <c r="D92" s="4"/>
      <c r="E92" s="5"/>
      <c r="F92" s="5"/>
      <c r="G92" s="5"/>
      <c r="H92" s="5"/>
      <c r="I92" s="15"/>
    </row>
    <row r="93" spans="1:9" x14ac:dyDescent="0.25">
      <c r="A93" s="1"/>
      <c r="B93" s="2"/>
      <c r="C93" s="1"/>
      <c r="D93" s="4"/>
      <c r="E93" s="5"/>
      <c r="F93" s="5"/>
      <c r="G93" s="5"/>
      <c r="H93" s="5"/>
      <c r="I93" s="15"/>
    </row>
    <row r="94" spans="1:9" x14ac:dyDescent="0.25">
      <c r="A94" s="1"/>
      <c r="B94" s="2"/>
      <c r="C94" s="1"/>
      <c r="D94" s="4"/>
      <c r="E94" s="5"/>
      <c r="F94" s="5"/>
      <c r="G94" s="5"/>
      <c r="H94" s="5"/>
      <c r="I94" s="15"/>
    </row>
    <row r="95" spans="1:9" x14ac:dyDescent="0.25">
      <c r="A95" s="1"/>
      <c r="B95" s="2"/>
      <c r="C95" s="1"/>
      <c r="D95" s="4"/>
      <c r="E95" s="5"/>
      <c r="F95" s="5"/>
      <c r="G95" s="5"/>
      <c r="H95" s="5"/>
      <c r="I95" s="15"/>
    </row>
    <row r="96" spans="1:9" x14ac:dyDescent="0.25">
      <c r="A96" s="1"/>
      <c r="B96" s="2"/>
      <c r="C96" s="1"/>
      <c r="D96" s="4"/>
      <c r="E96" s="5"/>
      <c r="F96" s="5"/>
      <c r="G96" s="5"/>
      <c r="H96" s="5"/>
      <c r="I96" s="15"/>
    </row>
    <row r="97" spans="1:9" x14ac:dyDescent="0.25">
      <c r="A97" s="1"/>
      <c r="B97" s="2"/>
      <c r="C97" s="1"/>
      <c r="D97" s="4"/>
      <c r="E97" s="5"/>
      <c r="F97" s="5"/>
      <c r="G97" s="5"/>
      <c r="H97" s="5"/>
      <c r="I97" s="15"/>
    </row>
    <row r="98" spans="1:9" x14ac:dyDescent="0.25">
      <c r="A98" s="1"/>
      <c r="B98" s="2"/>
      <c r="C98" s="1"/>
      <c r="D98" s="4"/>
      <c r="E98" s="5"/>
      <c r="F98" s="5"/>
      <c r="G98" s="5"/>
      <c r="H98" s="5"/>
      <c r="I98" s="15"/>
    </row>
    <row r="99" spans="1:9" x14ac:dyDescent="0.25">
      <c r="A99" s="1"/>
      <c r="B99" s="2"/>
      <c r="C99" s="1"/>
      <c r="D99" s="4"/>
      <c r="E99" s="5"/>
      <c r="F99" s="5"/>
      <c r="G99" s="5"/>
      <c r="H99" s="5"/>
      <c r="I99" s="15"/>
    </row>
    <row r="100" spans="1:9" x14ac:dyDescent="0.25">
      <c r="A100" s="1"/>
      <c r="B100" s="2"/>
      <c r="C100" s="1"/>
      <c r="D100" s="4"/>
      <c r="E100" s="5"/>
      <c r="F100" s="5"/>
      <c r="G100" s="5"/>
      <c r="H100" s="5"/>
      <c r="I100" s="15"/>
    </row>
    <row r="101" spans="1:9" x14ac:dyDescent="0.25">
      <c r="A101" s="1"/>
      <c r="B101" s="2"/>
      <c r="C101" s="1"/>
      <c r="D101" s="4"/>
      <c r="E101" s="5"/>
      <c r="F101" s="5"/>
      <c r="G101" s="5"/>
      <c r="H101" s="5"/>
      <c r="I101" s="15"/>
    </row>
    <row r="102" spans="1:9" x14ac:dyDescent="0.25">
      <c r="C102" s="3"/>
      <c r="D102" s="7"/>
    </row>
  </sheetData>
  <mergeCells count="3">
    <mergeCell ref="K1:L1"/>
    <mergeCell ref="M1:N1"/>
    <mergeCell ref="O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 </vt:lpstr>
      <vt:lpstr>Cluster Analysis Example</vt:lpstr>
      <vt:lpstr>Excel Solver Result</vt:lpstr>
      <vt:lpstr>Cluster Analysis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Sewit Araia</dc:creator>
  <cp:lastModifiedBy>nwilliams</cp:lastModifiedBy>
  <dcterms:created xsi:type="dcterms:W3CDTF">2016-11-22T18:41:10Z</dcterms:created>
  <dcterms:modified xsi:type="dcterms:W3CDTF">2017-02-03T21:33:34Z</dcterms:modified>
</cp:coreProperties>
</file>